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<sst xmlns="http://schemas.openxmlformats.org/spreadsheetml/2006/main" count="96" uniqueCount="89">
  <si>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Furnizor</t>
  </si>
  <si>
    <t>Iulie 2019</t>
  </si>
  <si>
    <t>August</t>
  </si>
  <si>
    <t>Trim III 2019</t>
  </si>
  <si>
    <t>Trim IV 2019</t>
  </si>
  <si>
    <t>Total 2019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</si>
  <si>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</si>
  <si>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</si>
  <si>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</si>
  <si>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</si>
  <si>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</si>
  <si>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</si>
  <si>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</si>
  <si>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COARCA  FILOFTEIA</t>
  </si>
  <si>
    <t>C.M.I. Dr. CONDREA CATALIN</t>
  </si>
  <si>
    <t>C.M.I. Dr. GAFTEA GEORGETA</t>
  </si>
  <si>
    <t>C.M.I. Dr. HERESCU BOGDAN</t>
  </si>
  <si>
    <t>C.M.I. "ART DENTISTRY" - Dr. HANTA VLAD CRISTIAN</t>
  </si>
  <si>
    <t>C.M.I. Dr. IACOB FLORINEL</t>
  </si>
  <si>
    <t>C.M.I. Dr. MACOVEI ZAMFIRA</t>
  </si>
  <si>
    <t>C.M.I. ROXYDENT - DR. MARES ROXANA GABRIELA</t>
  </si>
  <si>
    <t>C.M.I. Dr. MIHALACHE CODRUTA-ELENA</t>
  </si>
  <si>
    <t>C.M.I. "DENT EXCEL II" - Dr. NEDELCU LUMINITA</t>
  </si>
  <si>
    <t>SC ORTOZAMBETE SRL</t>
  </si>
  <si>
    <t>C.M.I. Dr. NEDELCU MIRON</t>
  </si>
  <si>
    <t>C.M.I. Dr. NEDELCU SORIN BOGDAN</t>
  </si>
  <si>
    <t>C.M.I. Dr. NICOLESCU AURELIA</t>
  </si>
  <si>
    <t>C.M.I. Dr. PISLARU MIREL MIHAITA</t>
  </si>
  <si>
    <t>C.M.I. Dr. RICU  ALEXANDRA</t>
  </si>
  <si>
    <t>C.M.I. Dr. RICU  REMUS FLORIN</t>
  </si>
  <si>
    <t>C.M.I. Dr. STOIAN GABRIEL</t>
  </si>
  <si>
    <t>C.M.I. Dr. VORNICESCU DOINA</t>
  </si>
  <si>
    <t>C.M.I. Dr. VORNICOGLU MARIUS-GEORGE</t>
  </si>
  <si>
    <t>S.C. DAVADENT S.R.L.</t>
  </si>
  <si>
    <t>Dr. Balica Andrei Nicolae</t>
  </si>
  <si>
    <t>Dr. Balica Ana Maria</t>
  </si>
  <si>
    <t xml:space="preserve">S.C. DENT EXCEL  S.R.L. </t>
  </si>
  <si>
    <t>Dr. Iordache Maricica (dent exel)</t>
  </si>
  <si>
    <t>Dr. Nichitoiu  Silvia (dent exel)</t>
  </si>
  <si>
    <t>Dr. Berihoi-Apostu Alexandra</t>
  </si>
  <si>
    <t>S.C. PRO-ORTODONTIE S.R.L.</t>
  </si>
  <si>
    <t>Dr. Marinescu Andrei</t>
  </si>
  <si>
    <t>Dr. Marinescu Radu</t>
  </si>
  <si>
    <t>Dr. Marinescu Larisa</t>
  </si>
  <si>
    <t>S.C. VIODENT S.R.L.- Dr. UDUDEK VIOLETA</t>
  </si>
  <si>
    <t>C.M.I. Dr. BUNGHEZ CATALIN</t>
  </si>
  <si>
    <t>C.M.I. Dr. CUCU IULIANA</t>
  </si>
  <si>
    <t>C.M.I. DR. VLADIMIRESCU ELENA</t>
  </si>
  <si>
    <t>SC CABINET STOMATOLOGIC CORONA SRL</t>
  </si>
  <si>
    <t>SC SMILE DENT BUZATU SRL</t>
  </si>
  <si>
    <t>Intocmit,</t>
  </si>
  <si>
    <t>Ec. Nicoleta Ghioc</t>
  </si>
  <si>
    <t>Ianuarie</t>
  </si>
  <si>
    <t>AA suplim 10%</t>
  </si>
  <si>
    <t>Total ianuarie</t>
  </si>
  <si>
    <t>Februarie</t>
  </si>
  <si>
    <t>AA dim 10%+suspendare</t>
  </si>
  <si>
    <t>suplim 10%</t>
  </si>
  <si>
    <t>Total februarie</t>
  </si>
  <si>
    <t>Martie</t>
  </si>
  <si>
    <t>suplim (susp PRO)</t>
  </si>
  <si>
    <t>dim 10%</t>
  </si>
  <si>
    <t>Total martie</t>
  </si>
  <si>
    <t>diminuare trim I 2019</t>
  </si>
  <si>
    <t>Total trim I 2019</t>
  </si>
  <si>
    <t>Aprilie</t>
  </si>
  <si>
    <t>suplim econ</t>
  </si>
  <si>
    <t>Total aprilie</t>
  </si>
  <si>
    <t>Mai</t>
  </si>
  <si>
    <t>dimin 10%</t>
  </si>
  <si>
    <t>Total mai</t>
  </si>
  <si>
    <t>Iunie</t>
  </si>
  <si>
    <t>Total iunie</t>
  </si>
  <si>
    <t>dimin trim II</t>
  </si>
  <si>
    <t>Total trim II 2019</t>
  </si>
  <si>
    <t>suplim iulie (ec)</t>
  </si>
  <si>
    <t>Total iulie 2019</t>
  </si>
  <si>
    <t>Total august 2019</t>
  </si>
  <si>
    <t>Septembrie 2019</t>
  </si>
  <si>
    <t>Octombrie 2019</t>
  </si>
  <si>
    <t>Noiembrie 2019</t>
  </si>
  <si>
    <t>Decembrie 2019</t>
  </si>
  <si>
    <t>C.M.I. Dr. MOCANU IONUT MARIUS</t>
  </si>
  <si>
    <t>Centralizator sume contractate stomatologi in anul 2019</t>
  </si>
  <si>
    <t>CASA DE ASIGURĂRI DE SĂNĂTATE VRANCEA</t>
  </si>
  <si>
    <t>Presedinte- Director General,</t>
  </si>
  <si>
    <t>Ec. Emanuela Marinela Georgescu</t>
  </si>
  <si>
    <t>Director Directia Relatii Contractuale,</t>
  </si>
  <si>
    <t>Ec. Maria Murea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</si>
</sst>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54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PageLayoutView="0" workbookViewId="0" topLeftCell="A19">
      <selection activeCell="P57" sqref="P57"/>
    </sheetView>
  </sheetViews>
  <sheetFormatPr defaultColWidth="9.140625" defaultRowHeight="15"/>
  <cols>
    <col min="1" max="1" width="3.140625" style="0" customWidth="1"/>
    <col min="2" max="2" width="43.7109375" style="0" customWidth="1"/>
    <col min="3" max="3" width="0" style="29" hidden="1" customWidth="1"/>
    <col min="4" max="4" width="0" style="0" hidden="1" customWidth="1"/>
    <col min="5" max="5" width="9.00390625" style="29" customWidth="1"/>
    <col min="6" max="6" width="0" style="0" hidden="1" customWidth="1"/>
    <col min="7" max="8" width="9.421875" style="0" hidden="1" customWidth="1"/>
    <col min="9" max="9" width="9.00390625" style="29" customWidth="1"/>
    <col min="10" max="14" width="0" style="30" hidden="1" customWidth="1"/>
    <col min="15" max="15" width="9.00390625" style="30" customWidth="1"/>
    <col min="16" max="16" width="10.57421875" style="29" customWidth="1"/>
    <col min="17" max="17" width="12.00390625" style="0" hidden="1" customWidth="1"/>
    <col min="18" max="19" width="9.7109375" style="0" hidden="1" customWidth="1"/>
    <col min="20" max="20" width="11.57421875" style="0" customWidth="1"/>
    <col min="21" max="23" width="10.421875" style="0" hidden="1" customWidth="1"/>
    <col min="24" max="24" width="10.421875" style="0" customWidth="1"/>
    <col min="25" max="28" width="9.57421875" style="0" hidden="1" customWidth="1"/>
    <col min="29" max="29" width="9.57421875" style="0" customWidth="1"/>
    <col min="30" max="30" width="10.28125" style="0" customWidth="1"/>
    <col min="31" max="33" width="10.28125" style="0" hidden="1" customWidth="1"/>
    <col min="34" max="34" width="10.28125" style="0" customWidth="1"/>
    <col min="35" max="36" width="10.28125" style="0" hidden="1" customWidth="1"/>
    <col min="37" max="43" width="10.28125" style="0" customWidth="1"/>
    <col min="44" max="44" width="12.57421875" style="2" customWidth="1"/>
  </cols>
  <sheetData>
    <row r="1" ht="15">
      <c r="A1" s="39" t="s">
        <v>84</v>
      </c>
    </row>
    <row r="2" ht="18" customHeight="1">
      <c r="B2" s="36" t="s">
        <v>83</v>
      </c>
    </row>
    <row r="3" ht="19.5" customHeight="1"/>
    <row r="4" spans="2:44" s="16" customFormat="1" ht="36">
      <c r="B4" s="4" t="s">
        <v>0</v>
      </c>
      <c r="C4" s="37" t="s">
        <v>52</v>
      </c>
      <c r="D4" s="38" t="s">
        <v>53</v>
      </c>
      <c r="E4" s="37" t="s">
        <v>54</v>
      </c>
      <c r="F4" s="38" t="s">
        <v>55</v>
      </c>
      <c r="G4" s="38" t="s">
        <v>56</v>
      </c>
      <c r="H4" s="38" t="s">
        <v>57</v>
      </c>
      <c r="I4" s="37" t="s">
        <v>58</v>
      </c>
      <c r="J4" s="15" t="s">
        <v>59</v>
      </c>
      <c r="K4" s="15" t="s">
        <v>60</v>
      </c>
      <c r="L4" s="15" t="s">
        <v>61</v>
      </c>
      <c r="M4" s="15" t="s">
        <v>62</v>
      </c>
      <c r="N4" s="15" t="s">
        <v>63</v>
      </c>
      <c r="O4" s="15" t="s">
        <v>62</v>
      </c>
      <c r="P4" s="31" t="s">
        <v>64</v>
      </c>
      <c r="Q4" s="15" t="s">
        <v>65</v>
      </c>
      <c r="R4" s="15" t="s">
        <v>66</v>
      </c>
      <c r="S4" s="15" t="s">
        <v>57</v>
      </c>
      <c r="T4" s="15" t="s">
        <v>67</v>
      </c>
      <c r="U4" s="4" t="s">
        <v>68</v>
      </c>
      <c r="V4" s="4" t="s">
        <v>69</v>
      </c>
      <c r="W4" s="4" t="s">
        <v>57</v>
      </c>
      <c r="X4" s="4" t="s">
        <v>70</v>
      </c>
      <c r="Y4" s="4" t="s">
        <v>71</v>
      </c>
      <c r="Z4" s="4" t="s">
        <v>69</v>
      </c>
      <c r="AA4" s="4" t="s">
        <v>72</v>
      </c>
      <c r="AB4" s="4" t="s">
        <v>73</v>
      </c>
      <c r="AC4" s="4" t="s">
        <v>72</v>
      </c>
      <c r="AD4" s="33" t="s">
        <v>74</v>
      </c>
      <c r="AE4" s="4" t="s">
        <v>1</v>
      </c>
      <c r="AF4" s="4" t="s">
        <v>75</v>
      </c>
      <c r="AG4" s="4" t="s">
        <v>57</v>
      </c>
      <c r="AH4" s="4" t="s">
        <v>76</v>
      </c>
      <c r="AI4" s="4" t="s">
        <v>2</v>
      </c>
      <c r="AJ4" s="4" t="s">
        <v>69</v>
      </c>
      <c r="AK4" s="4" t="s">
        <v>77</v>
      </c>
      <c r="AL4" s="4" t="s">
        <v>78</v>
      </c>
      <c r="AM4" s="33" t="s">
        <v>3</v>
      </c>
      <c r="AN4" s="4" t="s">
        <v>79</v>
      </c>
      <c r="AO4" s="4" t="s">
        <v>80</v>
      </c>
      <c r="AP4" s="4" t="s">
        <v>81</v>
      </c>
      <c r="AQ4" s="33" t="s">
        <v>4</v>
      </c>
      <c r="AR4" s="34" t="s">
        <v>5</v>
      </c>
    </row>
    <row r="5" spans="2:44" ht="15">
      <c r="B5" s="6" t="s">
        <v>6</v>
      </c>
      <c r="C5" s="17">
        <v>2423.94</v>
      </c>
      <c r="D5" s="18"/>
      <c r="E5" s="17">
        <f>C5+D5</f>
        <v>2423.94</v>
      </c>
      <c r="F5" s="3">
        <v>2364.96</v>
      </c>
      <c r="G5" s="3"/>
      <c r="H5" s="3"/>
      <c r="I5" s="7">
        <f>F5+G5+H5</f>
        <v>2364.96</v>
      </c>
      <c r="J5" s="7">
        <v>2364.96</v>
      </c>
      <c r="K5" s="7">
        <v>86.32</v>
      </c>
      <c r="L5" s="7"/>
      <c r="M5" s="7">
        <f>J5+K5+L5</f>
        <v>2451.28</v>
      </c>
      <c r="N5" s="7">
        <v>-3.18</v>
      </c>
      <c r="O5" s="7">
        <f>M5+N5</f>
        <v>2448.1000000000004</v>
      </c>
      <c r="P5" s="32">
        <f>E5+I5+M5+N5</f>
        <v>7237</v>
      </c>
      <c r="Q5" s="17">
        <v>2307</v>
      </c>
      <c r="R5" s="17">
        <v>104.27</v>
      </c>
      <c r="S5" s="17"/>
      <c r="T5" s="17">
        <f>Q5+R5+S5</f>
        <v>2411.27</v>
      </c>
      <c r="U5" s="17">
        <v>2307</v>
      </c>
      <c r="V5" s="17"/>
      <c r="W5" s="17"/>
      <c r="X5" s="17">
        <f>U5+V5+W5</f>
        <v>2307</v>
      </c>
      <c r="Y5" s="17">
        <v>2305.7</v>
      </c>
      <c r="Z5" s="17"/>
      <c r="AA5" s="17">
        <f>Y5+Z5</f>
        <v>2305.7</v>
      </c>
      <c r="AB5" s="17">
        <v>-19.97</v>
      </c>
      <c r="AC5" s="17">
        <f>AA5+AB5</f>
        <v>2285.73</v>
      </c>
      <c r="AD5" s="22">
        <f>T5+X5+AC5</f>
        <v>7004</v>
      </c>
      <c r="AE5" s="5">
        <v>2335.76</v>
      </c>
      <c r="AF5" s="5">
        <v>415.28</v>
      </c>
      <c r="AG5" s="5"/>
      <c r="AH5" s="5">
        <f>AE5+AF5+AG5</f>
        <v>2751.04</v>
      </c>
      <c r="AI5" s="7">
        <v>2306.92</v>
      </c>
      <c r="AJ5" s="7"/>
      <c r="AK5" s="7">
        <f>AI5+AJ5</f>
        <v>2306.92</v>
      </c>
      <c r="AL5" s="7">
        <v>2306.92</v>
      </c>
      <c r="AM5" s="22">
        <f>AH5+AK5+AL5</f>
        <v>7364.88</v>
      </c>
      <c r="AN5" s="7">
        <v>2515.72</v>
      </c>
      <c r="AO5" s="7">
        <v>2515.72</v>
      </c>
      <c r="AP5" s="7">
        <v>1600</v>
      </c>
      <c r="AQ5" s="22">
        <f>AN5+AO5+AP5</f>
        <v>6631.44</v>
      </c>
      <c r="AR5" s="35">
        <f>P5+AD5+AM5+AQ5</f>
        <v>28237.32</v>
      </c>
    </row>
    <row r="6" spans="2:44" ht="15">
      <c r="B6" s="6" t="s">
        <v>7</v>
      </c>
      <c r="C6" s="17">
        <v>2423.94</v>
      </c>
      <c r="D6" s="18"/>
      <c r="E6" s="17">
        <f aca="true" t="shared" si="0" ref="E6:E49">C6+D6</f>
        <v>2423.94</v>
      </c>
      <c r="F6" s="3">
        <v>2364.96</v>
      </c>
      <c r="G6" s="3"/>
      <c r="H6" s="3">
        <v>1.04</v>
      </c>
      <c r="I6" s="7">
        <f aca="true" t="shared" si="1" ref="I6:I49">F6+G6+H6</f>
        <v>2366</v>
      </c>
      <c r="J6" s="7">
        <v>2364.96</v>
      </c>
      <c r="K6" s="7">
        <v>86.32</v>
      </c>
      <c r="L6" s="7">
        <v>-1.04</v>
      </c>
      <c r="M6" s="7">
        <f aca="true" t="shared" si="2" ref="M6:M49">J6+K6+L6</f>
        <v>2450.2400000000002</v>
      </c>
      <c r="N6" s="7">
        <v>-10.18</v>
      </c>
      <c r="O6" s="7">
        <f aca="true" t="shared" si="3" ref="O6:O49">M6+N6</f>
        <v>2440.0600000000004</v>
      </c>
      <c r="P6" s="32">
        <f aca="true" t="shared" si="4" ref="P6:P49">E6+I6+M6+N6</f>
        <v>7230</v>
      </c>
      <c r="Q6" s="17">
        <v>2307</v>
      </c>
      <c r="R6" s="17">
        <v>104.27</v>
      </c>
      <c r="S6" s="17"/>
      <c r="T6" s="17">
        <f aca="true" t="shared" si="5" ref="T6:T49">Q6+R6+S6</f>
        <v>2411.27</v>
      </c>
      <c r="U6" s="17">
        <v>2307</v>
      </c>
      <c r="V6" s="17"/>
      <c r="W6" s="17"/>
      <c r="X6" s="17">
        <f aca="true" t="shared" si="6" ref="X6:X49">U6+V6+W6</f>
        <v>2307</v>
      </c>
      <c r="Y6" s="17">
        <v>2305.7</v>
      </c>
      <c r="Z6" s="17"/>
      <c r="AA6" s="17">
        <f aca="true" t="shared" si="7" ref="AA6:AA49">Y6+Z6</f>
        <v>2305.7</v>
      </c>
      <c r="AB6" s="17">
        <v>-7.97</v>
      </c>
      <c r="AC6" s="17">
        <f aca="true" t="shared" si="8" ref="AC6:AC49">AA6+AB6</f>
        <v>2297.73</v>
      </c>
      <c r="AD6" s="22">
        <f aca="true" t="shared" si="9" ref="AD6:AD49">T6+X6+AC6</f>
        <v>7016</v>
      </c>
      <c r="AE6" s="5">
        <v>2335.76</v>
      </c>
      <c r="AF6" s="5">
        <v>415.28</v>
      </c>
      <c r="AG6" s="5"/>
      <c r="AH6" s="5">
        <f aca="true" t="shared" si="10" ref="AH6:AH35">AE6+AF6+AG6</f>
        <v>2751.04</v>
      </c>
      <c r="AI6" s="7">
        <v>2306.92</v>
      </c>
      <c r="AJ6" s="7"/>
      <c r="AK6" s="7">
        <f aca="true" t="shared" si="11" ref="AK6:AK49">AI6+AJ6</f>
        <v>2306.92</v>
      </c>
      <c r="AL6" s="7">
        <v>2306.92</v>
      </c>
      <c r="AM6" s="22">
        <f aca="true" t="shared" si="12" ref="AM6:AM49">AH6+AK6+AL6</f>
        <v>7364.88</v>
      </c>
      <c r="AN6" s="7">
        <v>2515.72</v>
      </c>
      <c r="AO6" s="7">
        <v>2515.72</v>
      </c>
      <c r="AP6" s="7">
        <v>1600</v>
      </c>
      <c r="AQ6" s="22">
        <f aca="true" t="shared" si="13" ref="AQ6:AQ49">AN6+AO6+AP6</f>
        <v>6631.44</v>
      </c>
      <c r="AR6" s="35">
        <f aca="true" t="shared" si="14" ref="AR6:AR49">P6+AD6+AM6+AQ6</f>
        <v>28242.32</v>
      </c>
    </row>
    <row r="7" spans="2:44" ht="15">
      <c r="B7" s="6" t="s">
        <v>8</v>
      </c>
      <c r="C7" s="17">
        <v>2423.94</v>
      </c>
      <c r="D7" s="18"/>
      <c r="E7" s="17">
        <f t="shared" si="0"/>
        <v>2423.94</v>
      </c>
      <c r="F7" s="3">
        <v>2364.96</v>
      </c>
      <c r="G7" s="3"/>
      <c r="H7" s="3"/>
      <c r="I7" s="7">
        <f t="shared" si="1"/>
        <v>2364.96</v>
      </c>
      <c r="J7" s="7">
        <v>2364.96</v>
      </c>
      <c r="K7" s="7">
        <v>86.32</v>
      </c>
      <c r="L7" s="7"/>
      <c r="M7" s="7">
        <f t="shared" si="2"/>
        <v>2451.28</v>
      </c>
      <c r="N7" s="7">
        <v>-82.18</v>
      </c>
      <c r="O7" s="7">
        <f t="shared" si="3"/>
        <v>2369.1000000000004</v>
      </c>
      <c r="P7" s="32">
        <f t="shared" si="4"/>
        <v>7158</v>
      </c>
      <c r="Q7" s="17">
        <v>2307</v>
      </c>
      <c r="R7" s="17">
        <v>0</v>
      </c>
      <c r="S7" s="17"/>
      <c r="T7" s="17">
        <f t="shared" si="5"/>
        <v>2307</v>
      </c>
      <c r="U7" s="17">
        <v>2307</v>
      </c>
      <c r="V7" s="17"/>
      <c r="W7" s="17"/>
      <c r="X7" s="17">
        <f t="shared" si="6"/>
        <v>2307</v>
      </c>
      <c r="Y7" s="17">
        <v>2305.7</v>
      </c>
      <c r="Z7" s="17"/>
      <c r="AA7" s="17">
        <f t="shared" si="7"/>
        <v>2305.7</v>
      </c>
      <c r="AB7" s="17">
        <v>-54.9</v>
      </c>
      <c r="AC7" s="17">
        <f t="shared" si="8"/>
        <v>2250.7999999999997</v>
      </c>
      <c r="AD7" s="22">
        <f t="shared" si="9"/>
        <v>6864.799999999999</v>
      </c>
      <c r="AE7" s="5">
        <v>2335.76</v>
      </c>
      <c r="AF7" s="5">
        <v>0</v>
      </c>
      <c r="AG7" s="5"/>
      <c r="AH7" s="5">
        <f t="shared" si="10"/>
        <v>2335.76</v>
      </c>
      <c r="AI7" s="7">
        <v>2306.92</v>
      </c>
      <c r="AJ7" s="7"/>
      <c r="AK7" s="7">
        <f t="shared" si="11"/>
        <v>2306.92</v>
      </c>
      <c r="AL7" s="7">
        <v>2306.92</v>
      </c>
      <c r="AM7" s="22">
        <f t="shared" si="12"/>
        <v>6949.6</v>
      </c>
      <c r="AN7" s="7">
        <v>2515.72</v>
      </c>
      <c r="AO7" s="7">
        <v>2515.72</v>
      </c>
      <c r="AP7" s="7">
        <v>1600</v>
      </c>
      <c r="AQ7" s="22">
        <f t="shared" si="13"/>
        <v>6631.44</v>
      </c>
      <c r="AR7" s="35">
        <f t="shared" si="14"/>
        <v>27603.84</v>
      </c>
    </row>
    <row r="8" spans="2:44" ht="15">
      <c r="B8" s="13" t="s">
        <v>9</v>
      </c>
      <c r="C8" s="17">
        <v>3635.91</v>
      </c>
      <c r="D8" s="18"/>
      <c r="E8" s="17">
        <f t="shared" si="0"/>
        <v>3635.91</v>
      </c>
      <c r="F8" s="3">
        <v>3547.44</v>
      </c>
      <c r="G8" s="3"/>
      <c r="H8" s="3"/>
      <c r="I8" s="7">
        <f t="shared" si="1"/>
        <v>3547.44</v>
      </c>
      <c r="J8" s="7">
        <v>3547.44</v>
      </c>
      <c r="K8" s="7">
        <v>129.47</v>
      </c>
      <c r="L8" s="7"/>
      <c r="M8" s="7">
        <f t="shared" si="2"/>
        <v>3676.91</v>
      </c>
      <c r="N8" s="7">
        <v>-3.26</v>
      </c>
      <c r="O8" s="7">
        <f t="shared" si="3"/>
        <v>3673.6499999999996</v>
      </c>
      <c r="P8" s="32">
        <f t="shared" si="4"/>
        <v>10857</v>
      </c>
      <c r="Q8" s="17">
        <v>3460</v>
      </c>
      <c r="R8" s="17">
        <v>156.4</v>
      </c>
      <c r="S8" s="17"/>
      <c r="T8" s="17">
        <f t="shared" si="5"/>
        <v>3616.4</v>
      </c>
      <c r="U8" s="17">
        <v>3460</v>
      </c>
      <c r="V8" s="17"/>
      <c r="W8" s="17"/>
      <c r="X8" s="17">
        <f t="shared" si="6"/>
        <v>3460</v>
      </c>
      <c r="Y8" s="17">
        <v>3459.56</v>
      </c>
      <c r="Z8" s="17"/>
      <c r="AA8" s="17">
        <f t="shared" si="7"/>
        <v>3459.56</v>
      </c>
      <c r="AB8" s="17">
        <v>-3.96</v>
      </c>
      <c r="AC8" s="17">
        <f t="shared" si="8"/>
        <v>3455.6</v>
      </c>
      <c r="AD8" s="22">
        <f t="shared" si="9"/>
        <v>10532</v>
      </c>
      <c r="AE8" s="5">
        <v>3503.65</v>
      </c>
      <c r="AF8" s="5">
        <v>622.93</v>
      </c>
      <c r="AG8" s="5"/>
      <c r="AH8" s="5">
        <f t="shared" si="10"/>
        <v>4126.58</v>
      </c>
      <c r="AI8" s="7">
        <v>3460.38</v>
      </c>
      <c r="AJ8" s="7"/>
      <c r="AK8" s="7">
        <f t="shared" si="11"/>
        <v>3460.38</v>
      </c>
      <c r="AL8" s="7">
        <v>3460.38</v>
      </c>
      <c r="AM8" s="22">
        <f t="shared" si="12"/>
        <v>11047.34</v>
      </c>
      <c r="AN8" s="7">
        <v>3773.59</v>
      </c>
      <c r="AO8" s="7">
        <v>3773.59</v>
      </c>
      <c r="AP8" s="7">
        <v>2399.99</v>
      </c>
      <c r="AQ8" s="22">
        <f t="shared" si="13"/>
        <v>9947.17</v>
      </c>
      <c r="AR8" s="35">
        <f t="shared" si="14"/>
        <v>42383.51</v>
      </c>
    </row>
    <row r="9" spans="2:44" ht="15">
      <c r="B9" s="6" t="s">
        <v>10</v>
      </c>
      <c r="C9" s="17">
        <v>2423.92</v>
      </c>
      <c r="D9" s="18"/>
      <c r="E9" s="17">
        <f t="shared" si="0"/>
        <v>2423.92</v>
      </c>
      <c r="F9" s="3">
        <v>2365.08</v>
      </c>
      <c r="G9" s="3"/>
      <c r="H9" s="3"/>
      <c r="I9" s="7">
        <f t="shared" si="1"/>
        <v>2365.08</v>
      </c>
      <c r="J9" s="7">
        <v>2365.08</v>
      </c>
      <c r="K9" s="7">
        <v>86.16</v>
      </c>
      <c r="L9" s="7"/>
      <c r="M9" s="7">
        <f t="shared" si="2"/>
        <v>2451.24</v>
      </c>
      <c r="N9" s="7">
        <v>-11.04</v>
      </c>
      <c r="O9" s="7">
        <f t="shared" si="3"/>
        <v>2440.2</v>
      </c>
      <c r="P9" s="32">
        <f t="shared" si="4"/>
        <v>7229.2</v>
      </c>
      <c r="Q9" s="19">
        <v>2307</v>
      </c>
      <c r="R9" s="19">
        <v>104.3</v>
      </c>
      <c r="S9" s="19"/>
      <c r="T9" s="17">
        <f t="shared" si="5"/>
        <v>2411.3</v>
      </c>
      <c r="U9" s="19">
        <v>2307</v>
      </c>
      <c r="V9" s="19"/>
      <c r="W9" s="19">
        <v>82.6</v>
      </c>
      <c r="X9" s="17">
        <f t="shared" si="6"/>
        <v>2389.6</v>
      </c>
      <c r="Y9" s="19">
        <v>2305.85</v>
      </c>
      <c r="Z9" s="19">
        <v>-82.6</v>
      </c>
      <c r="AA9" s="17">
        <f t="shared" si="7"/>
        <v>2223.25</v>
      </c>
      <c r="AB9" s="17">
        <v>-16.95</v>
      </c>
      <c r="AC9" s="17">
        <f t="shared" si="8"/>
        <v>2206.3</v>
      </c>
      <c r="AD9" s="22">
        <f t="shared" si="9"/>
        <v>7007.2</v>
      </c>
      <c r="AE9" s="5">
        <v>2335.83</v>
      </c>
      <c r="AF9" s="5">
        <v>415.25</v>
      </c>
      <c r="AG9" s="5"/>
      <c r="AH9" s="5">
        <f t="shared" si="10"/>
        <v>2751.08</v>
      </c>
      <c r="AI9" s="7">
        <v>2306.92</v>
      </c>
      <c r="AJ9" s="7"/>
      <c r="AK9" s="7">
        <f t="shared" si="11"/>
        <v>2306.92</v>
      </c>
      <c r="AL9" s="7">
        <v>2306.91</v>
      </c>
      <c r="AM9" s="22">
        <f t="shared" si="12"/>
        <v>7364.91</v>
      </c>
      <c r="AN9" s="7">
        <v>2515.7</v>
      </c>
      <c r="AO9" s="7">
        <v>2515.74</v>
      </c>
      <c r="AP9" s="7">
        <v>1599.95</v>
      </c>
      <c r="AQ9" s="22">
        <f t="shared" si="13"/>
        <v>6631.389999999999</v>
      </c>
      <c r="AR9" s="35">
        <f t="shared" si="14"/>
        <v>28232.699999999997</v>
      </c>
    </row>
    <row r="10" spans="2:44" ht="15">
      <c r="B10" s="6" t="s">
        <v>11</v>
      </c>
      <c r="C10" s="17">
        <v>2423.94</v>
      </c>
      <c r="D10" s="18"/>
      <c r="E10" s="17">
        <f t="shared" si="0"/>
        <v>2423.94</v>
      </c>
      <c r="F10" s="3">
        <v>2364.96</v>
      </c>
      <c r="G10" s="3"/>
      <c r="H10" s="3">
        <v>199.04</v>
      </c>
      <c r="I10" s="7">
        <f t="shared" si="1"/>
        <v>2564</v>
      </c>
      <c r="J10" s="7">
        <v>2364.96</v>
      </c>
      <c r="K10" s="7">
        <v>86.32</v>
      </c>
      <c r="L10" s="7">
        <v>-199.04</v>
      </c>
      <c r="M10" s="7">
        <f t="shared" si="2"/>
        <v>2252.2400000000002</v>
      </c>
      <c r="N10" s="7">
        <v>-14.18</v>
      </c>
      <c r="O10" s="7">
        <f t="shared" si="3"/>
        <v>2238.0600000000004</v>
      </c>
      <c r="P10" s="32">
        <f t="shared" si="4"/>
        <v>7226</v>
      </c>
      <c r="Q10" s="19">
        <v>2307</v>
      </c>
      <c r="R10" s="19">
        <v>104.27</v>
      </c>
      <c r="S10" s="19">
        <v>204.73</v>
      </c>
      <c r="T10" s="17">
        <f t="shared" si="5"/>
        <v>2616</v>
      </c>
      <c r="U10" s="19">
        <v>2307</v>
      </c>
      <c r="V10" s="19">
        <v>-204.73</v>
      </c>
      <c r="W10" s="19">
        <v>96.73</v>
      </c>
      <c r="X10" s="17">
        <f t="shared" si="6"/>
        <v>2199</v>
      </c>
      <c r="Y10" s="19">
        <v>2305.7</v>
      </c>
      <c r="Z10" s="19">
        <v>-96.73</v>
      </c>
      <c r="AA10" s="17">
        <f t="shared" si="7"/>
        <v>2208.97</v>
      </c>
      <c r="AB10" s="17">
        <v>-26.97</v>
      </c>
      <c r="AC10" s="17">
        <f t="shared" si="8"/>
        <v>2182</v>
      </c>
      <c r="AD10" s="22">
        <f t="shared" si="9"/>
        <v>6997</v>
      </c>
      <c r="AE10" s="5">
        <v>2335.76</v>
      </c>
      <c r="AF10" s="5">
        <v>415.28</v>
      </c>
      <c r="AG10" s="5">
        <v>71.96</v>
      </c>
      <c r="AH10" s="5">
        <f t="shared" si="10"/>
        <v>2823</v>
      </c>
      <c r="AI10" s="7">
        <v>2306.92</v>
      </c>
      <c r="AJ10" s="7">
        <v>-71.96</v>
      </c>
      <c r="AK10" s="7">
        <f t="shared" si="11"/>
        <v>2234.96</v>
      </c>
      <c r="AL10" s="7">
        <v>2306.92</v>
      </c>
      <c r="AM10" s="22">
        <f t="shared" si="12"/>
        <v>7364.88</v>
      </c>
      <c r="AN10" s="7">
        <v>2515.72</v>
      </c>
      <c r="AO10" s="7">
        <v>2515.72</v>
      </c>
      <c r="AP10" s="7">
        <v>1600</v>
      </c>
      <c r="AQ10" s="22">
        <f t="shared" si="13"/>
        <v>6631.44</v>
      </c>
      <c r="AR10" s="35">
        <f t="shared" si="14"/>
        <v>28219.32</v>
      </c>
    </row>
    <row r="11" spans="2:44" ht="15">
      <c r="B11" s="6" t="s">
        <v>45</v>
      </c>
      <c r="C11" s="17">
        <v>0</v>
      </c>
      <c r="D11" s="18"/>
      <c r="E11" s="17">
        <f t="shared" si="0"/>
        <v>0</v>
      </c>
      <c r="F11" s="3">
        <v>0</v>
      </c>
      <c r="G11" s="3"/>
      <c r="H11" s="3"/>
      <c r="I11" s="7">
        <v>0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f>M11+N11</f>
        <v>0</v>
      </c>
      <c r="P11" s="32">
        <v>0</v>
      </c>
      <c r="Q11" s="19">
        <v>0</v>
      </c>
      <c r="R11" s="19">
        <v>0</v>
      </c>
      <c r="S11" s="19"/>
      <c r="T11" s="17">
        <v>0</v>
      </c>
      <c r="U11" s="19">
        <v>0</v>
      </c>
      <c r="V11" s="19"/>
      <c r="W11" s="19"/>
      <c r="X11" s="17">
        <v>0</v>
      </c>
      <c r="Y11" s="19">
        <v>0</v>
      </c>
      <c r="Z11" s="19"/>
      <c r="AA11" s="17">
        <v>0</v>
      </c>
      <c r="AB11" s="17">
        <v>0</v>
      </c>
      <c r="AC11" s="17">
        <f t="shared" si="8"/>
        <v>0</v>
      </c>
      <c r="AD11" s="22">
        <f t="shared" si="9"/>
        <v>0</v>
      </c>
      <c r="AE11" s="5">
        <v>0</v>
      </c>
      <c r="AF11" s="5">
        <v>0</v>
      </c>
      <c r="AG11" s="5"/>
      <c r="AH11" s="5">
        <f t="shared" si="10"/>
        <v>0</v>
      </c>
      <c r="AI11" s="7">
        <v>2306.92</v>
      </c>
      <c r="AJ11" s="7"/>
      <c r="AK11" s="7">
        <f t="shared" si="11"/>
        <v>2306.92</v>
      </c>
      <c r="AL11" s="7">
        <v>2306.92</v>
      </c>
      <c r="AM11" s="22">
        <f t="shared" si="12"/>
        <v>4613.84</v>
      </c>
      <c r="AN11" s="7">
        <v>2515.72</v>
      </c>
      <c r="AO11" s="7">
        <v>2515.72</v>
      </c>
      <c r="AP11" s="7">
        <v>1600</v>
      </c>
      <c r="AQ11" s="22">
        <f>AN11+AO11+AP11</f>
        <v>6631.44</v>
      </c>
      <c r="AR11" s="35">
        <f>P11+AD11+AM11+AQ11</f>
        <v>11245.279999999999</v>
      </c>
    </row>
    <row r="12" spans="2:44" ht="15">
      <c r="B12" s="6" t="s">
        <v>12</v>
      </c>
      <c r="C12" s="17">
        <v>2423.94</v>
      </c>
      <c r="D12" s="18"/>
      <c r="E12" s="17">
        <f t="shared" si="0"/>
        <v>2423.94</v>
      </c>
      <c r="F12" s="3">
        <v>2364.96</v>
      </c>
      <c r="G12" s="3"/>
      <c r="H12" s="3"/>
      <c r="I12" s="7">
        <f t="shared" si="1"/>
        <v>2364.96</v>
      </c>
      <c r="J12" s="7">
        <v>2364.96</v>
      </c>
      <c r="K12" s="7">
        <v>86.32</v>
      </c>
      <c r="L12" s="7"/>
      <c r="M12" s="7">
        <f t="shared" si="2"/>
        <v>2451.28</v>
      </c>
      <c r="N12" s="7">
        <v>-16.38</v>
      </c>
      <c r="O12" s="7">
        <f t="shared" si="3"/>
        <v>2434.9</v>
      </c>
      <c r="P12" s="32">
        <f t="shared" si="4"/>
        <v>7223.8</v>
      </c>
      <c r="Q12" s="19">
        <v>2307</v>
      </c>
      <c r="R12" s="19">
        <v>104.27</v>
      </c>
      <c r="S12" s="19"/>
      <c r="T12" s="17">
        <f t="shared" si="5"/>
        <v>2411.27</v>
      </c>
      <c r="U12" s="19">
        <v>2307</v>
      </c>
      <c r="V12" s="19"/>
      <c r="W12" s="19"/>
      <c r="X12" s="17">
        <f t="shared" si="6"/>
        <v>2307</v>
      </c>
      <c r="Y12" s="19">
        <v>2305.7</v>
      </c>
      <c r="Z12" s="19"/>
      <c r="AA12" s="17">
        <f t="shared" si="7"/>
        <v>2305.7</v>
      </c>
      <c r="AB12" s="17">
        <v>-46.97</v>
      </c>
      <c r="AC12" s="17">
        <f t="shared" si="8"/>
        <v>2258.73</v>
      </c>
      <c r="AD12" s="22">
        <f t="shared" si="9"/>
        <v>6977</v>
      </c>
      <c r="AE12" s="5">
        <v>2335.76</v>
      </c>
      <c r="AF12" s="5">
        <v>0</v>
      </c>
      <c r="AG12" s="5"/>
      <c r="AH12" s="5">
        <f t="shared" si="10"/>
        <v>2335.76</v>
      </c>
      <c r="AI12" s="7">
        <v>2306.92</v>
      </c>
      <c r="AJ12" s="7"/>
      <c r="AK12" s="7">
        <f t="shared" si="11"/>
        <v>2306.92</v>
      </c>
      <c r="AL12" s="7">
        <v>2306.92</v>
      </c>
      <c r="AM12" s="22">
        <f t="shared" si="12"/>
        <v>6949.6</v>
      </c>
      <c r="AN12" s="7">
        <v>2515.72</v>
      </c>
      <c r="AO12" s="7">
        <v>2515.72</v>
      </c>
      <c r="AP12" s="7">
        <v>1600</v>
      </c>
      <c r="AQ12" s="22">
        <f t="shared" si="13"/>
        <v>6631.44</v>
      </c>
      <c r="AR12" s="35">
        <f t="shared" si="14"/>
        <v>27781.84</v>
      </c>
    </row>
    <row r="13" spans="2:44" ht="12.75" customHeight="1">
      <c r="B13" s="6" t="s">
        <v>13</v>
      </c>
      <c r="C13" s="17">
        <v>2019.95</v>
      </c>
      <c r="D13" s="18">
        <v>84.65</v>
      </c>
      <c r="E13" s="17">
        <f t="shared" si="0"/>
        <v>2104.6</v>
      </c>
      <c r="F13" s="3">
        <v>1970.8</v>
      </c>
      <c r="G13" s="3">
        <v>-84.65</v>
      </c>
      <c r="H13" s="3">
        <v>21.45</v>
      </c>
      <c r="I13" s="7">
        <f t="shared" si="1"/>
        <v>1907.6</v>
      </c>
      <c r="J13" s="7">
        <v>1970.8</v>
      </c>
      <c r="K13" s="7">
        <v>71.93</v>
      </c>
      <c r="L13" s="7">
        <v>-21.45</v>
      </c>
      <c r="M13" s="7">
        <f t="shared" si="2"/>
        <v>2021.28</v>
      </c>
      <c r="N13" s="7">
        <v>-3.48</v>
      </c>
      <c r="O13" s="7">
        <f t="shared" si="3"/>
        <v>2017.8</v>
      </c>
      <c r="P13" s="32">
        <f t="shared" si="4"/>
        <v>6030</v>
      </c>
      <c r="Q13" s="19">
        <v>1922</v>
      </c>
      <c r="R13" s="19">
        <v>86.89</v>
      </c>
      <c r="S13" s="19">
        <v>151.71</v>
      </c>
      <c r="T13" s="17">
        <f t="shared" si="5"/>
        <v>2160.6</v>
      </c>
      <c r="U13" s="19">
        <v>1922</v>
      </c>
      <c r="V13" s="19">
        <v>-151.71</v>
      </c>
      <c r="W13" s="19">
        <v>137.51</v>
      </c>
      <c r="X13" s="17">
        <f t="shared" si="6"/>
        <v>1907.8</v>
      </c>
      <c r="Y13" s="19">
        <v>1922.42</v>
      </c>
      <c r="Z13" s="19">
        <v>-137.51</v>
      </c>
      <c r="AA13" s="17">
        <f t="shared" si="7"/>
        <v>1784.91</v>
      </c>
      <c r="AB13" s="17">
        <v>-15.11</v>
      </c>
      <c r="AC13" s="17">
        <f t="shared" si="8"/>
        <v>1769.8000000000002</v>
      </c>
      <c r="AD13" s="22">
        <f t="shared" si="9"/>
        <v>5838.2</v>
      </c>
      <c r="AE13" s="5">
        <v>1946.47</v>
      </c>
      <c r="AF13" s="5">
        <v>346.07</v>
      </c>
      <c r="AG13" s="5">
        <v>134.06</v>
      </c>
      <c r="AH13" s="5">
        <f t="shared" si="10"/>
        <v>2426.6</v>
      </c>
      <c r="AI13" s="7">
        <v>1922.43</v>
      </c>
      <c r="AJ13" s="7">
        <v>-134.06</v>
      </c>
      <c r="AK13" s="7">
        <f t="shared" si="11"/>
        <v>1788.3700000000001</v>
      </c>
      <c r="AL13" s="7">
        <v>1922.43</v>
      </c>
      <c r="AM13" s="22">
        <f t="shared" si="12"/>
        <v>6137.400000000001</v>
      </c>
      <c r="AN13" s="7">
        <v>2096.44</v>
      </c>
      <c r="AO13" s="7">
        <v>2096.44</v>
      </c>
      <c r="AP13" s="7">
        <v>1333.33</v>
      </c>
      <c r="AQ13" s="22">
        <f t="shared" si="13"/>
        <v>5526.21</v>
      </c>
      <c r="AR13" s="35">
        <f t="shared" si="14"/>
        <v>23531.81</v>
      </c>
    </row>
    <row r="14" spans="2:44" ht="15">
      <c r="B14" s="6" t="s">
        <v>14</v>
      </c>
      <c r="C14" s="17">
        <v>2423.94</v>
      </c>
      <c r="D14" s="18"/>
      <c r="E14" s="17">
        <f t="shared" si="0"/>
        <v>2423.94</v>
      </c>
      <c r="F14" s="3">
        <v>2364.96</v>
      </c>
      <c r="G14" s="3"/>
      <c r="H14" s="3"/>
      <c r="I14" s="7">
        <f t="shared" si="1"/>
        <v>2364.96</v>
      </c>
      <c r="J14" s="7">
        <v>2364.96</v>
      </c>
      <c r="K14" s="7">
        <v>86.32</v>
      </c>
      <c r="L14" s="7"/>
      <c r="M14" s="7">
        <f t="shared" si="2"/>
        <v>2451.28</v>
      </c>
      <c r="N14" s="7">
        <v>-7.38</v>
      </c>
      <c r="O14" s="7">
        <f t="shared" si="3"/>
        <v>2443.9</v>
      </c>
      <c r="P14" s="32">
        <f t="shared" si="4"/>
        <v>7232.8</v>
      </c>
      <c r="Q14" s="19">
        <v>2307</v>
      </c>
      <c r="R14" s="19">
        <v>104.27</v>
      </c>
      <c r="S14" s="19"/>
      <c r="T14" s="17">
        <f t="shared" si="5"/>
        <v>2411.27</v>
      </c>
      <c r="U14" s="19">
        <v>2307</v>
      </c>
      <c r="V14" s="19"/>
      <c r="W14" s="19"/>
      <c r="X14" s="17">
        <f t="shared" si="6"/>
        <v>2307</v>
      </c>
      <c r="Y14" s="19">
        <v>2305.7</v>
      </c>
      <c r="Z14" s="19"/>
      <c r="AA14" s="17">
        <f t="shared" si="7"/>
        <v>2305.7</v>
      </c>
      <c r="AB14" s="17">
        <v>-30.97</v>
      </c>
      <c r="AC14" s="17">
        <f t="shared" si="8"/>
        <v>2274.73</v>
      </c>
      <c r="AD14" s="22">
        <f t="shared" si="9"/>
        <v>6993</v>
      </c>
      <c r="AE14" s="5">
        <v>2335.76</v>
      </c>
      <c r="AF14" s="5">
        <v>415.28</v>
      </c>
      <c r="AG14" s="5"/>
      <c r="AH14" s="5">
        <f t="shared" si="10"/>
        <v>2751.04</v>
      </c>
      <c r="AI14" s="7">
        <v>2306.92</v>
      </c>
      <c r="AJ14" s="7"/>
      <c r="AK14" s="7">
        <f t="shared" si="11"/>
        <v>2306.92</v>
      </c>
      <c r="AL14" s="7">
        <v>2306.92</v>
      </c>
      <c r="AM14" s="22">
        <f t="shared" si="12"/>
        <v>7364.88</v>
      </c>
      <c r="AN14" s="7">
        <v>2515.72</v>
      </c>
      <c r="AO14" s="7">
        <v>2515.72</v>
      </c>
      <c r="AP14" s="7">
        <v>1600</v>
      </c>
      <c r="AQ14" s="22">
        <f t="shared" si="13"/>
        <v>6631.44</v>
      </c>
      <c r="AR14" s="35">
        <f t="shared" si="14"/>
        <v>28222.12</v>
      </c>
    </row>
    <row r="15" spans="2:44" ht="15">
      <c r="B15" s="6" t="s">
        <v>46</v>
      </c>
      <c r="C15" s="17">
        <v>0</v>
      </c>
      <c r="D15" s="18"/>
      <c r="E15" s="17">
        <f t="shared" si="0"/>
        <v>0</v>
      </c>
      <c r="F15" s="3">
        <v>0</v>
      </c>
      <c r="G15" s="3"/>
      <c r="H15" s="3"/>
      <c r="I15" s="7">
        <f t="shared" si="1"/>
        <v>0</v>
      </c>
      <c r="J15" s="7">
        <v>0</v>
      </c>
      <c r="K15" s="7">
        <v>0</v>
      </c>
      <c r="L15" s="7"/>
      <c r="M15" s="7">
        <f t="shared" si="2"/>
        <v>0</v>
      </c>
      <c r="N15" s="7">
        <v>0</v>
      </c>
      <c r="O15" s="7">
        <f>M15+N15</f>
        <v>0</v>
      </c>
      <c r="P15" s="32">
        <f t="shared" si="4"/>
        <v>0</v>
      </c>
      <c r="Q15" s="19">
        <v>0</v>
      </c>
      <c r="R15" s="19">
        <v>0</v>
      </c>
      <c r="S15" s="19"/>
      <c r="T15" s="17">
        <f t="shared" si="5"/>
        <v>0</v>
      </c>
      <c r="U15" s="19">
        <v>0</v>
      </c>
      <c r="V15" s="19"/>
      <c r="W15" s="19"/>
      <c r="X15" s="17">
        <f t="shared" si="6"/>
        <v>0</v>
      </c>
      <c r="Y15" s="19">
        <v>0</v>
      </c>
      <c r="Z15" s="19"/>
      <c r="AA15" s="17">
        <f t="shared" si="7"/>
        <v>0</v>
      </c>
      <c r="AB15" s="17">
        <v>0</v>
      </c>
      <c r="AC15" s="17">
        <f t="shared" si="8"/>
        <v>0</v>
      </c>
      <c r="AD15" s="22">
        <f t="shared" si="9"/>
        <v>0</v>
      </c>
      <c r="AE15" s="5">
        <v>0</v>
      </c>
      <c r="AF15" s="5"/>
      <c r="AG15" s="5"/>
      <c r="AH15" s="5">
        <f t="shared" si="10"/>
        <v>0</v>
      </c>
      <c r="AI15" s="7">
        <v>1537.95</v>
      </c>
      <c r="AJ15" s="7"/>
      <c r="AK15" s="7">
        <f t="shared" si="11"/>
        <v>1537.95</v>
      </c>
      <c r="AL15" s="7">
        <v>1537.95</v>
      </c>
      <c r="AM15" s="22">
        <f t="shared" si="12"/>
        <v>3075.9</v>
      </c>
      <c r="AN15" s="7">
        <v>1677.15</v>
      </c>
      <c r="AO15" s="7">
        <v>1677.15</v>
      </c>
      <c r="AP15" s="7">
        <v>1066.66</v>
      </c>
      <c r="AQ15" s="22">
        <f>AN15+AO15+AP15</f>
        <v>4420.96</v>
      </c>
      <c r="AR15" s="35">
        <f>P15+AD15+AM15+AQ15</f>
        <v>7496.860000000001</v>
      </c>
    </row>
    <row r="16" spans="2:44" ht="15">
      <c r="B16" s="6" t="s">
        <v>15</v>
      </c>
      <c r="C16" s="17">
        <v>3029.93</v>
      </c>
      <c r="D16" s="18"/>
      <c r="E16" s="17">
        <f t="shared" si="0"/>
        <v>3029.93</v>
      </c>
      <c r="F16" s="3">
        <v>2956.2</v>
      </c>
      <c r="G16" s="3"/>
      <c r="H16" s="3"/>
      <c r="I16" s="7">
        <f t="shared" si="1"/>
        <v>2956.2</v>
      </c>
      <c r="J16" s="7">
        <v>2956.2</v>
      </c>
      <c r="K16" s="7">
        <v>107.9</v>
      </c>
      <c r="L16" s="7"/>
      <c r="M16" s="7">
        <f t="shared" si="2"/>
        <v>3064.1</v>
      </c>
      <c r="N16" s="7">
        <v>-42.63</v>
      </c>
      <c r="O16" s="7">
        <f t="shared" si="3"/>
        <v>3021.47</v>
      </c>
      <c r="P16" s="32">
        <f t="shared" si="4"/>
        <v>9007.6</v>
      </c>
      <c r="Q16" s="19">
        <v>2884</v>
      </c>
      <c r="R16" s="19">
        <v>0</v>
      </c>
      <c r="S16" s="19"/>
      <c r="T16" s="17">
        <f t="shared" si="5"/>
        <v>2884</v>
      </c>
      <c r="U16" s="19">
        <v>2884</v>
      </c>
      <c r="V16" s="19"/>
      <c r="W16" s="19"/>
      <c r="X16" s="17">
        <f t="shared" si="6"/>
        <v>2884</v>
      </c>
      <c r="Y16" s="19">
        <v>2881.63</v>
      </c>
      <c r="Z16" s="19"/>
      <c r="AA16" s="17">
        <f t="shared" si="7"/>
        <v>2881.63</v>
      </c>
      <c r="AB16" s="17">
        <v>-46.43</v>
      </c>
      <c r="AC16" s="17">
        <f t="shared" si="8"/>
        <v>2835.2000000000003</v>
      </c>
      <c r="AD16" s="22">
        <f t="shared" si="9"/>
        <v>8603.2</v>
      </c>
      <c r="AE16" s="5">
        <v>2919.71</v>
      </c>
      <c r="AF16" s="5">
        <v>0</v>
      </c>
      <c r="AG16" s="5"/>
      <c r="AH16" s="5">
        <f t="shared" si="10"/>
        <v>2919.71</v>
      </c>
      <c r="AI16" s="7">
        <v>2883.65</v>
      </c>
      <c r="AJ16" s="7"/>
      <c r="AK16" s="7">
        <f t="shared" si="11"/>
        <v>2883.65</v>
      </c>
      <c r="AL16" s="7">
        <v>2883.65</v>
      </c>
      <c r="AM16" s="22">
        <f t="shared" si="12"/>
        <v>8687.01</v>
      </c>
      <c r="AN16" s="7">
        <v>3144.66</v>
      </c>
      <c r="AO16" s="7">
        <v>3144.65</v>
      </c>
      <c r="AP16" s="7">
        <v>2000</v>
      </c>
      <c r="AQ16" s="22">
        <f t="shared" si="13"/>
        <v>8289.31</v>
      </c>
      <c r="AR16" s="35">
        <f t="shared" si="14"/>
        <v>34587.12</v>
      </c>
    </row>
    <row r="17" spans="2:44" ht="15">
      <c r="B17" s="6" t="s">
        <v>16</v>
      </c>
      <c r="C17" s="17">
        <v>2423.94</v>
      </c>
      <c r="D17" s="18"/>
      <c r="E17" s="17">
        <f t="shared" si="0"/>
        <v>2423.94</v>
      </c>
      <c r="F17" s="3">
        <v>2364.96</v>
      </c>
      <c r="G17" s="3"/>
      <c r="H17" s="3"/>
      <c r="I17" s="7">
        <f t="shared" si="1"/>
        <v>2364.96</v>
      </c>
      <c r="J17" s="7">
        <v>2364.96</v>
      </c>
      <c r="K17" s="7">
        <v>86.32</v>
      </c>
      <c r="L17" s="7"/>
      <c r="M17" s="7">
        <f t="shared" si="2"/>
        <v>2451.28</v>
      </c>
      <c r="N17" s="7">
        <v>-8.18</v>
      </c>
      <c r="O17" s="7">
        <f t="shared" si="3"/>
        <v>2443.1000000000004</v>
      </c>
      <c r="P17" s="32">
        <f t="shared" si="4"/>
        <v>7232</v>
      </c>
      <c r="Q17" s="19">
        <v>2307</v>
      </c>
      <c r="R17" s="19">
        <v>104.27</v>
      </c>
      <c r="S17" s="19"/>
      <c r="T17" s="17">
        <f t="shared" si="5"/>
        <v>2411.27</v>
      </c>
      <c r="U17" s="19">
        <v>2307</v>
      </c>
      <c r="V17" s="19"/>
      <c r="W17" s="19"/>
      <c r="X17" s="17">
        <f t="shared" si="6"/>
        <v>2307</v>
      </c>
      <c r="Y17" s="19">
        <v>2305.7</v>
      </c>
      <c r="Z17" s="19"/>
      <c r="AA17" s="17">
        <f t="shared" si="7"/>
        <v>2305.7</v>
      </c>
      <c r="AB17" s="17">
        <v>-7.77</v>
      </c>
      <c r="AC17" s="17">
        <f t="shared" si="8"/>
        <v>2297.93</v>
      </c>
      <c r="AD17" s="22">
        <f t="shared" si="9"/>
        <v>7016.200000000001</v>
      </c>
      <c r="AE17" s="5">
        <v>2335.76</v>
      </c>
      <c r="AF17" s="5">
        <v>415.28</v>
      </c>
      <c r="AG17" s="5"/>
      <c r="AH17" s="5">
        <f t="shared" si="10"/>
        <v>2751.04</v>
      </c>
      <c r="AI17" s="7">
        <v>2306.92</v>
      </c>
      <c r="AJ17" s="7"/>
      <c r="AK17" s="7">
        <f t="shared" si="11"/>
        <v>2306.92</v>
      </c>
      <c r="AL17" s="7">
        <v>2306.92</v>
      </c>
      <c r="AM17" s="22">
        <f t="shared" si="12"/>
        <v>7364.88</v>
      </c>
      <c r="AN17" s="7">
        <v>2515.72</v>
      </c>
      <c r="AO17" s="7">
        <v>2515.72</v>
      </c>
      <c r="AP17" s="7">
        <v>1600</v>
      </c>
      <c r="AQ17" s="22">
        <f t="shared" si="13"/>
        <v>6631.44</v>
      </c>
      <c r="AR17" s="35">
        <f t="shared" si="14"/>
        <v>28244.52</v>
      </c>
    </row>
    <row r="18" spans="2:44" ht="15">
      <c r="B18" s="6" t="s">
        <v>17</v>
      </c>
      <c r="C18" s="17">
        <v>1615.96</v>
      </c>
      <c r="D18" s="18">
        <v>4.04</v>
      </c>
      <c r="E18" s="17">
        <f t="shared" si="0"/>
        <v>1620</v>
      </c>
      <c r="F18" s="3">
        <v>1576.64</v>
      </c>
      <c r="G18" s="3">
        <v>-4.04</v>
      </c>
      <c r="H18" s="3">
        <v>5.2</v>
      </c>
      <c r="I18" s="7">
        <f t="shared" si="1"/>
        <v>1577.8000000000002</v>
      </c>
      <c r="J18" s="7">
        <v>1576.64</v>
      </c>
      <c r="K18" s="7">
        <v>57.54</v>
      </c>
      <c r="L18" s="7">
        <v>-5.2</v>
      </c>
      <c r="M18" s="7">
        <f t="shared" si="2"/>
        <v>1628.98</v>
      </c>
      <c r="N18" s="7">
        <v>-19.18</v>
      </c>
      <c r="O18" s="7">
        <f t="shared" si="3"/>
        <v>1609.8</v>
      </c>
      <c r="P18" s="32">
        <f t="shared" si="4"/>
        <v>4807.6</v>
      </c>
      <c r="Q18" s="19">
        <v>1538</v>
      </c>
      <c r="R18" s="19">
        <v>69.51</v>
      </c>
      <c r="S18" s="19"/>
      <c r="T18" s="17">
        <f t="shared" si="5"/>
        <v>1607.51</v>
      </c>
      <c r="U18" s="19">
        <v>1538</v>
      </c>
      <c r="V18" s="19"/>
      <c r="W18" s="19">
        <v>112</v>
      </c>
      <c r="X18" s="17">
        <f t="shared" si="6"/>
        <v>1650</v>
      </c>
      <c r="Y18" s="19">
        <v>1537.14</v>
      </c>
      <c r="Z18" s="19">
        <v>-112</v>
      </c>
      <c r="AA18" s="17">
        <f t="shared" si="7"/>
        <v>1425.14</v>
      </c>
      <c r="AB18" s="17">
        <v>-52.65</v>
      </c>
      <c r="AC18" s="17">
        <f t="shared" si="8"/>
        <v>1372.49</v>
      </c>
      <c r="AD18" s="22">
        <f t="shared" si="9"/>
        <v>4630</v>
      </c>
      <c r="AE18" s="5">
        <v>1557.18</v>
      </c>
      <c r="AF18" s="5">
        <v>0</v>
      </c>
      <c r="AG18" s="5">
        <v>26.82</v>
      </c>
      <c r="AH18" s="5">
        <f t="shared" si="10"/>
        <v>1584</v>
      </c>
      <c r="AI18" s="7">
        <v>1537.95</v>
      </c>
      <c r="AJ18" s="7">
        <v>-26.82</v>
      </c>
      <c r="AK18" s="7">
        <f t="shared" si="11"/>
        <v>1511.13</v>
      </c>
      <c r="AL18" s="7">
        <v>1537.95</v>
      </c>
      <c r="AM18" s="22">
        <f t="shared" si="12"/>
        <v>4633.08</v>
      </c>
      <c r="AN18" s="7">
        <v>1677.15</v>
      </c>
      <c r="AO18" s="7">
        <v>1677.15</v>
      </c>
      <c r="AP18" s="7">
        <v>1066.66</v>
      </c>
      <c r="AQ18" s="22">
        <f t="shared" si="13"/>
        <v>4420.96</v>
      </c>
      <c r="AR18" s="35">
        <f t="shared" si="14"/>
        <v>18491.64</v>
      </c>
    </row>
    <row r="19" spans="2:44" ht="15">
      <c r="B19" s="6" t="s">
        <v>18</v>
      </c>
      <c r="C19" s="17">
        <v>3635.91</v>
      </c>
      <c r="D19" s="18">
        <v>33.09</v>
      </c>
      <c r="E19" s="17">
        <f t="shared" si="0"/>
        <v>3669</v>
      </c>
      <c r="F19" s="3">
        <v>3547.44</v>
      </c>
      <c r="G19" s="3">
        <v>-33.09</v>
      </c>
      <c r="H19" s="3"/>
      <c r="I19" s="7">
        <f t="shared" si="1"/>
        <v>3514.35</v>
      </c>
      <c r="J19" s="7">
        <v>3547.44</v>
      </c>
      <c r="K19" s="7">
        <v>129.47</v>
      </c>
      <c r="L19" s="7"/>
      <c r="M19" s="7">
        <f t="shared" si="2"/>
        <v>3676.91</v>
      </c>
      <c r="N19" s="7">
        <v>-10.46</v>
      </c>
      <c r="O19" s="7">
        <f t="shared" si="3"/>
        <v>3666.45</v>
      </c>
      <c r="P19" s="32">
        <f t="shared" si="4"/>
        <v>10849.800000000001</v>
      </c>
      <c r="Q19" s="19">
        <v>3460</v>
      </c>
      <c r="R19" s="19">
        <v>156.4</v>
      </c>
      <c r="S19" s="19">
        <v>22.4</v>
      </c>
      <c r="T19" s="17">
        <f t="shared" si="5"/>
        <v>3638.8</v>
      </c>
      <c r="U19" s="19">
        <v>3460</v>
      </c>
      <c r="V19" s="19">
        <v>-22.4</v>
      </c>
      <c r="W19" s="19">
        <v>59.8</v>
      </c>
      <c r="X19" s="17">
        <f t="shared" si="6"/>
        <v>3497.4</v>
      </c>
      <c r="Y19" s="19">
        <v>3459.56</v>
      </c>
      <c r="Z19" s="19">
        <v>-59.8</v>
      </c>
      <c r="AA19" s="17">
        <f t="shared" si="7"/>
        <v>3399.7599999999998</v>
      </c>
      <c r="AB19" s="17">
        <v>-4.76</v>
      </c>
      <c r="AC19" s="17">
        <f t="shared" si="8"/>
        <v>3394.9999999999995</v>
      </c>
      <c r="AD19" s="22">
        <f t="shared" si="9"/>
        <v>10531.2</v>
      </c>
      <c r="AE19" s="5">
        <v>3503.65</v>
      </c>
      <c r="AF19" s="5">
        <v>622.93</v>
      </c>
      <c r="AG19" s="5">
        <v>12.22</v>
      </c>
      <c r="AH19" s="5">
        <f t="shared" si="10"/>
        <v>4138.8</v>
      </c>
      <c r="AI19" s="7">
        <v>3460.38</v>
      </c>
      <c r="AJ19" s="7">
        <v>-12.22</v>
      </c>
      <c r="AK19" s="7">
        <f t="shared" si="11"/>
        <v>3448.1600000000003</v>
      </c>
      <c r="AL19" s="7">
        <v>3460.38</v>
      </c>
      <c r="AM19" s="22">
        <f t="shared" si="12"/>
        <v>11047.34</v>
      </c>
      <c r="AN19" s="7">
        <v>3773.59</v>
      </c>
      <c r="AO19" s="7">
        <v>3773.59</v>
      </c>
      <c r="AP19" s="7">
        <v>2399.99</v>
      </c>
      <c r="AQ19" s="22">
        <f t="shared" si="13"/>
        <v>9947.17</v>
      </c>
      <c r="AR19" s="35">
        <f t="shared" si="14"/>
        <v>42375.51</v>
      </c>
    </row>
    <row r="20" spans="2:44" ht="15">
      <c r="B20" s="6" t="s">
        <v>19</v>
      </c>
      <c r="C20" s="17">
        <v>3029.93</v>
      </c>
      <c r="D20" s="18"/>
      <c r="E20" s="17">
        <f t="shared" si="0"/>
        <v>3029.93</v>
      </c>
      <c r="F20" s="3">
        <v>2956.2</v>
      </c>
      <c r="G20" s="3"/>
      <c r="H20" s="3"/>
      <c r="I20" s="7">
        <f t="shared" si="1"/>
        <v>2956.2</v>
      </c>
      <c r="J20" s="7">
        <v>2956.2</v>
      </c>
      <c r="K20" s="7">
        <v>107.9</v>
      </c>
      <c r="L20" s="7"/>
      <c r="M20" s="7">
        <f t="shared" si="2"/>
        <v>3064.1</v>
      </c>
      <c r="N20" s="7">
        <v>-54.23</v>
      </c>
      <c r="O20" s="7">
        <f t="shared" si="3"/>
        <v>3009.87</v>
      </c>
      <c r="P20" s="32">
        <f t="shared" si="4"/>
        <v>8996</v>
      </c>
      <c r="Q20" s="19">
        <v>2884</v>
      </c>
      <c r="R20" s="19">
        <v>0</v>
      </c>
      <c r="S20" s="19"/>
      <c r="T20" s="17">
        <f t="shared" si="5"/>
        <v>2884</v>
      </c>
      <c r="U20" s="19">
        <v>2884</v>
      </c>
      <c r="V20" s="19"/>
      <c r="W20" s="19"/>
      <c r="X20" s="17">
        <f t="shared" si="6"/>
        <v>2884</v>
      </c>
      <c r="Y20" s="19">
        <v>2881.63</v>
      </c>
      <c r="Z20" s="19"/>
      <c r="AA20" s="17">
        <f t="shared" si="7"/>
        <v>2881.63</v>
      </c>
      <c r="AB20" s="17">
        <v>-81.63</v>
      </c>
      <c r="AC20" s="17">
        <f t="shared" si="8"/>
        <v>2800</v>
      </c>
      <c r="AD20" s="22">
        <f t="shared" si="9"/>
        <v>8568</v>
      </c>
      <c r="AE20" s="5">
        <v>2919.71</v>
      </c>
      <c r="AF20" s="5">
        <v>0</v>
      </c>
      <c r="AG20" s="5"/>
      <c r="AH20" s="5">
        <f t="shared" si="10"/>
        <v>2919.71</v>
      </c>
      <c r="AI20" s="7">
        <v>2883.65</v>
      </c>
      <c r="AJ20" s="7"/>
      <c r="AK20" s="7">
        <f t="shared" si="11"/>
        <v>2883.65</v>
      </c>
      <c r="AL20" s="7">
        <v>2883.65</v>
      </c>
      <c r="AM20" s="22">
        <f t="shared" si="12"/>
        <v>8687.01</v>
      </c>
      <c r="AN20" s="7">
        <v>3144.66</v>
      </c>
      <c r="AO20" s="7">
        <v>3144.65</v>
      </c>
      <c r="AP20" s="7">
        <v>2000</v>
      </c>
      <c r="AQ20" s="22">
        <f t="shared" si="13"/>
        <v>8289.31</v>
      </c>
      <c r="AR20" s="35">
        <f t="shared" si="14"/>
        <v>34540.32</v>
      </c>
    </row>
    <row r="21" spans="2:44" ht="15">
      <c r="B21" s="6" t="s">
        <v>20</v>
      </c>
      <c r="C21" s="17">
        <v>2423.94</v>
      </c>
      <c r="D21" s="18"/>
      <c r="E21" s="17">
        <f t="shared" si="0"/>
        <v>2423.94</v>
      </c>
      <c r="F21" s="3">
        <v>2364.96</v>
      </c>
      <c r="G21" s="3"/>
      <c r="H21" s="3"/>
      <c r="I21" s="7">
        <f t="shared" si="1"/>
        <v>2364.96</v>
      </c>
      <c r="J21" s="7">
        <v>2364.96</v>
      </c>
      <c r="K21" s="7">
        <v>86.32</v>
      </c>
      <c r="L21" s="7"/>
      <c r="M21" s="7">
        <f t="shared" si="2"/>
        <v>2451.28</v>
      </c>
      <c r="N21" s="7">
        <v>-47.98</v>
      </c>
      <c r="O21" s="7">
        <f t="shared" si="3"/>
        <v>2403.3</v>
      </c>
      <c r="P21" s="32">
        <f t="shared" si="4"/>
        <v>7192.200000000001</v>
      </c>
      <c r="Q21" s="19">
        <v>2307</v>
      </c>
      <c r="R21" s="19">
        <v>0</v>
      </c>
      <c r="S21" s="19"/>
      <c r="T21" s="17">
        <f t="shared" si="5"/>
        <v>2307</v>
      </c>
      <c r="U21" s="19">
        <v>2307</v>
      </c>
      <c r="V21" s="19"/>
      <c r="W21" s="19"/>
      <c r="X21" s="17">
        <f t="shared" si="6"/>
        <v>2307</v>
      </c>
      <c r="Y21" s="19">
        <v>2305.7</v>
      </c>
      <c r="Z21" s="19"/>
      <c r="AA21" s="17">
        <f t="shared" si="7"/>
        <v>2305.7</v>
      </c>
      <c r="AB21" s="17">
        <v>-1.1</v>
      </c>
      <c r="AC21" s="17">
        <f t="shared" si="8"/>
        <v>2304.6</v>
      </c>
      <c r="AD21" s="22">
        <f t="shared" si="9"/>
        <v>6918.6</v>
      </c>
      <c r="AE21" s="5">
        <v>2335.76</v>
      </c>
      <c r="AF21" s="5">
        <v>415.28</v>
      </c>
      <c r="AG21" s="5"/>
      <c r="AH21" s="5">
        <f t="shared" si="10"/>
        <v>2751.04</v>
      </c>
      <c r="AI21" s="7">
        <v>2306.92</v>
      </c>
      <c r="AJ21" s="7"/>
      <c r="AK21" s="7">
        <f t="shared" si="11"/>
        <v>2306.92</v>
      </c>
      <c r="AL21" s="7">
        <v>2306.92</v>
      </c>
      <c r="AM21" s="22">
        <f t="shared" si="12"/>
        <v>7364.88</v>
      </c>
      <c r="AN21" s="7">
        <v>2515.72</v>
      </c>
      <c r="AO21" s="7">
        <v>2515.72</v>
      </c>
      <c r="AP21" s="7">
        <v>1600</v>
      </c>
      <c r="AQ21" s="22">
        <f t="shared" si="13"/>
        <v>6631.44</v>
      </c>
      <c r="AR21" s="35">
        <f t="shared" si="14"/>
        <v>28107.12</v>
      </c>
    </row>
    <row r="22" spans="2:44" ht="15">
      <c r="B22" s="6" t="s">
        <v>21</v>
      </c>
      <c r="C22" s="17">
        <v>2423.94</v>
      </c>
      <c r="D22" s="18"/>
      <c r="E22" s="17">
        <f t="shared" si="0"/>
        <v>2423.94</v>
      </c>
      <c r="F22" s="3">
        <v>2364.96</v>
      </c>
      <c r="G22" s="3"/>
      <c r="H22" s="3"/>
      <c r="I22" s="7">
        <f t="shared" si="1"/>
        <v>2364.96</v>
      </c>
      <c r="J22" s="7">
        <v>2364.96</v>
      </c>
      <c r="K22" s="7">
        <v>86.32</v>
      </c>
      <c r="L22" s="7"/>
      <c r="M22" s="7">
        <f t="shared" si="2"/>
        <v>2451.28</v>
      </c>
      <c r="N22" s="7">
        <v>-5.98</v>
      </c>
      <c r="O22" s="7">
        <f t="shared" si="3"/>
        <v>2445.3</v>
      </c>
      <c r="P22" s="32">
        <f t="shared" si="4"/>
        <v>7234.200000000001</v>
      </c>
      <c r="Q22" s="19">
        <v>2307</v>
      </c>
      <c r="R22" s="19">
        <v>104.27</v>
      </c>
      <c r="S22" s="19"/>
      <c r="T22" s="17">
        <f t="shared" si="5"/>
        <v>2411.27</v>
      </c>
      <c r="U22" s="19">
        <v>2307</v>
      </c>
      <c r="V22" s="19"/>
      <c r="W22" s="19">
        <v>119.4</v>
      </c>
      <c r="X22" s="17">
        <f t="shared" si="6"/>
        <v>2426.4</v>
      </c>
      <c r="Y22" s="19">
        <v>2305.7</v>
      </c>
      <c r="Z22" s="19">
        <v>-119.4</v>
      </c>
      <c r="AA22" s="17">
        <f t="shared" si="7"/>
        <v>2186.2999999999997</v>
      </c>
      <c r="AB22" s="17">
        <v>-155.57</v>
      </c>
      <c r="AC22" s="17">
        <f t="shared" si="8"/>
        <v>2030.7299999999998</v>
      </c>
      <c r="AD22" s="22">
        <f t="shared" si="9"/>
        <v>6868.4</v>
      </c>
      <c r="AE22" s="5">
        <v>2335.76</v>
      </c>
      <c r="AF22" s="5">
        <v>0</v>
      </c>
      <c r="AG22" s="5"/>
      <c r="AH22" s="5">
        <f t="shared" si="10"/>
        <v>2335.76</v>
      </c>
      <c r="AI22" s="7">
        <v>2306.92</v>
      </c>
      <c r="AJ22" s="7"/>
      <c r="AK22" s="7">
        <f t="shared" si="11"/>
        <v>2306.92</v>
      </c>
      <c r="AL22" s="7">
        <v>2306.92</v>
      </c>
      <c r="AM22" s="22">
        <f t="shared" si="12"/>
        <v>6949.6</v>
      </c>
      <c r="AN22" s="7">
        <v>2515.72</v>
      </c>
      <c r="AO22" s="7">
        <v>2515.72</v>
      </c>
      <c r="AP22" s="7">
        <v>1600</v>
      </c>
      <c r="AQ22" s="22">
        <f t="shared" si="13"/>
        <v>6631.44</v>
      </c>
      <c r="AR22" s="35">
        <f t="shared" si="14"/>
        <v>27683.64</v>
      </c>
    </row>
    <row r="23" spans="2:44" ht="15">
      <c r="B23" s="6" t="s">
        <v>82</v>
      </c>
      <c r="C23" s="17">
        <v>0</v>
      </c>
      <c r="D23" s="18"/>
      <c r="E23" s="17">
        <f t="shared" si="0"/>
        <v>0</v>
      </c>
      <c r="F23" s="3">
        <v>0</v>
      </c>
      <c r="G23" s="3"/>
      <c r="H23" s="3"/>
      <c r="I23" s="7">
        <f t="shared" si="1"/>
        <v>0</v>
      </c>
      <c r="J23" s="7">
        <v>0</v>
      </c>
      <c r="K23" s="7">
        <v>0</v>
      </c>
      <c r="L23" s="7"/>
      <c r="M23" s="7">
        <f>J23+K23+L23</f>
        <v>0</v>
      </c>
      <c r="N23" s="7">
        <v>0</v>
      </c>
      <c r="O23" s="7">
        <f>M23+N23</f>
        <v>0</v>
      </c>
      <c r="P23" s="32">
        <v>0</v>
      </c>
      <c r="Q23" s="19">
        <v>0</v>
      </c>
      <c r="R23" s="19">
        <v>0</v>
      </c>
      <c r="S23" s="19"/>
      <c r="T23" s="17">
        <v>0</v>
      </c>
      <c r="U23" s="19">
        <v>0</v>
      </c>
      <c r="V23" s="19"/>
      <c r="W23" s="19"/>
      <c r="X23" s="17">
        <v>0</v>
      </c>
      <c r="Y23" s="19">
        <v>0</v>
      </c>
      <c r="Z23" s="19"/>
      <c r="AA23" s="17">
        <v>0</v>
      </c>
      <c r="AB23" s="17">
        <v>0</v>
      </c>
      <c r="AC23" s="17">
        <f t="shared" si="8"/>
        <v>0</v>
      </c>
      <c r="AD23" s="22">
        <f t="shared" si="9"/>
        <v>0</v>
      </c>
      <c r="AE23" s="5">
        <v>0</v>
      </c>
      <c r="AF23" s="5">
        <v>0</v>
      </c>
      <c r="AG23" s="5"/>
      <c r="AH23" s="5">
        <f t="shared" si="10"/>
        <v>0</v>
      </c>
      <c r="AI23" s="7">
        <v>2306.92</v>
      </c>
      <c r="AJ23" s="7"/>
      <c r="AK23" s="7">
        <f t="shared" si="11"/>
        <v>2306.92</v>
      </c>
      <c r="AL23" s="7">
        <v>2306.92</v>
      </c>
      <c r="AM23" s="22">
        <f t="shared" si="12"/>
        <v>4613.84</v>
      </c>
      <c r="AN23" s="7">
        <v>2515.72</v>
      </c>
      <c r="AO23" s="7">
        <v>2515.72</v>
      </c>
      <c r="AP23" s="7">
        <v>1600</v>
      </c>
      <c r="AQ23" s="22">
        <f>AN23+AO23+AP23</f>
        <v>6631.44</v>
      </c>
      <c r="AR23" s="35">
        <f>P23+AD23+AM23+AQ23</f>
        <v>11245.279999999999</v>
      </c>
    </row>
    <row r="24" spans="2:44" ht="15">
      <c r="B24" s="6" t="s">
        <v>22</v>
      </c>
      <c r="C24" s="17">
        <v>1615.96</v>
      </c>
      <c r="D24" s="18">
        <v>55.24</v>
      </c>
      <c r="E24" s="17">
        <f t="shared" si="0"/>
        <v>1671.2</v>
      </c>
      <c r="F24" s="3">
        <v>1576.64</v>
      </c>
      <c r="G24" s="3">
        <v>-55.24</v>
      </c>
      <c r="H24" s="3">
        <v>31.8</v>
      </c>
      <c r="I24" s="7">
        <f t="shared" si="1"/>
        <v>1553.2</v>
      </c>
      <c r="J24" s="7">
        <v>1576.64</v>
      </c>
      <c r="K24" s="7">
        <v>57.54</v>
      </c>
      <c r="L24" s="7">
        <v>-31.8</v>
      </c>
      <c r="M24" s="7">
        <f t="shared" si="2"/>
        <v>1602.38</v>
      </c>
      <c r="N24" s="7">
        <v>-87.38</v>
      </c>
      <c r="O24" s="7">
        <f t="shared" si="3"/>
        <v>1515</v>
      </c>
      <c r="P24" s="32">
        <f t="shared" si="4"/>
        <v>4739.400000000001</v>
      </c>
      <c r="Q24" s="19">
        <v>1538</v>
      </c>
      <c r="R24" s="19">
        <v>0</v>
      </c>
      <c r="S24" s="19"/>
      <c r="T24" s="17">
        <f t="shared" si="5"/>
        <v>1538</v>
      </c>
      <c r="U24" s="19">
        <v>1538</v>
      </c>
      <c r="V24" s="19"/>
      <c r="W24" s="19"/>
      <c r="X24" s="17">
        <f t="shared" si="6"/>
        <v>1538</v>
      </c>
      <c r="Y24" s="19">
        <v>1537.14</v>
      </c>
      <c r="Z24" s="19"/>
      <c r="AA24" s="17">
        <f t="shared" si="7"/>
        <v>1537.14</v>
      </c>
      <c r="AB24" s="17">
        <v>-1119.14</v>
      </c>
      <c r="AC24" s="17">
        <f t="shared" si="8"/>
        <v>418</v>
      </c>
      <c r="AD24" s="22">
        <f t="shared" si="9"/>
        <v>3494</v>
      </c>
      <c r="AE24" s="5">
        <v>1557.18</v>
      </c>
      <c r="AF24" s="5">
        <v>0</v>
      </c>
      <c r="AG24" s="5"/>
      <c r="AH24" s="5">
        <f t="shared" si="10"/>
        <v>1557.18</v>
      </c>
      <c r="AI24" s="7">
        <v>1537.95</v>
      </c>
      <c r="AJ24" s="7"/>
      <c r="AK24" s="7">
        <f t="shared" si="11"/>
        <v>1537.95</v>
      </c>
      <c r="AL24" s="7">
        <v>1537.95</v>
      </c>
      <c r="AM24" s="22">
        <f t="shared" si="12"/>
        <v>4633.08</v>
      </c>
      <c r="AN24" s="7">
        <v>1677.15</v>
      </c>
      <c r="AO24" s="7">
        <v>1677.15</v>
      </c>
      <c r="AP24" s="7">
        <v>1066.66</v>
      </c>
      <c r="AQ24" s="22">
        <f t="shared" si="13"/>
        <v>4420.96</v>
      </c>
      <c r="AR24" s="35">
        <f t="shared" si="14"/>
        <v>17287.440000000002</v>
      </c>
    </row>
    <row r="25" spans="2:44" ht="15">
      <c r="B25" s="6" t="s">
        <v>24</v>
      </c>
      <c r="C25" s="17">
        <v>3635.91</v>
      </c>
      <c r="D25" s="18">
        <v>247.09</v>
      </c>
      <c r="E25" s="17">
        <f t="shared" si="0"/>
        <v>3883</v>
      </c>
      <c r="F25" s="3">
        <v>3547.44</v>
      </c>
      <c r="G25" s="3">
        <v>-247.09</v>
      </c>
      <c r="H25" s="3"/>
      <c r="I25" s="7">
        <f t="shared" si="1"/>
        <v>3300.35</v>
      </c>
      <c r="J25" s="7">
        <v>3547.44</v>
      </c>
      <c r="K25" s="7">
        <v>129.47</v>
      </c>
      <c r="L25" s="7"/>
      <c r="M25" s="7">
        <f t="shared" si="2"/>
        <v>3676.91</v>
      </c>
      <c r="N25" s="7">
        <v>-10.26</v>
      </c>
      <c r="O25" s="7">
        <f t="shared" si="3"/>
        <v>3666.6499999999996</v>
      </c>
      <c r="P25" s="32">
        <f t="shared" si="4"/>
        <v>10850</v>
      </c>
      <c r="Q25" s="19">
        <v>3460</v>
      </c>
      <c r="R25" s="19">
        <v>156.4</v>
      </c>
      <c r="S25" s="19">
        <v>105.6</v>
      </c>
      <c r="T25" s="17">
        <f t="shared" si="5"/>
        <v>3722</v>
      </c>
      <c r="U25" s="19">
        <v>3460</v>
      </c>
      <c r="V25" s="19">
        <v>-105.6</v>
      </c>
      <c r="W25" s="19">
        <v>212.6</v>
      </c>
      <c r="X25" s="17">
        <f t="shared" si="6"/>
        <v>3567</v>
      </c>
      <c r="Y25" s="19">
        <v>3459.56</v>
      </c>
      <c r="Z25" s="19">
        <v>-212.6</v>
      </c>
      <c r="AA25" s="17">
        <f t="shared" si="7"/>
        <v>3246.96</v>
      </c>
      <c r="AB25" s="17">
        <v>-41.96</v>
      </c>
      <c r="AC25" s="17">
        <f t="shared" si="8"/>
        <v>3205</v>
      </c>
      <c r="AD25" s="22">
        <f t="shared" si="9"/>
        <v>10494</v>
      </c>
      <c r="AE25" s="5">
        <v>3503.65</v>
      </c>
      <c r="AF25" s="5">
        <v>0</v>
      </c>
      <c r="AG25" s="5">
        <v>315.75</v>
      </c>
      <c r="AH25" s="5">
        <f t="shared" si="10"/>
        <v>3819.4</v>
      </c>
      <c r="AI25" s="7">
        <v>3460.38</v>
      </c>
      <c r="AJ25" s="7">
        <v>-315.75</v>
      </c>
      <c r="AK25" s="7">
        <f t="shared" si="11"/>
        <v>3144.63</v>
      </c>
      <c r="AL25" s="7">
        <v>3460.38</v>
      </c>
      <c r="AM25" s="22">
        <f t="shared" si="12"/>
        <v>10424.41</v>
      </c>
      <c r="AN25" s="7">
        <v>3773.59</v>
      </c>
      <c r="AO25" s="7">
        <v>3773.59</v>
      </c>
      <c r="AP25" s="7">
        <v>2399.99</v>
      </c>
      <c r="AQ25" s="22">
        <f t="shared" si="13"/>
        <v>9947.17</v>
      </c>
      <c r="AR25" s="35">
        <f t="shared" si="14"/>
        <v>41715.58</v>
      </c>
    </row>
    <row r="26" spans="2:44" ht="15">
      <c r="B26" s="6" t="s">
        <v>25</v>
      </c>
      <c r="C26" s="17">
        <v>2423.94</v>
      </c>
      <c r="D26" s="18">
        <v>115.06</v>
      </c>
      <c r="E26" s="17">
        <f t="shared" si="0"/>
        <v>2539</v>
      </c>
      <c r="F26" s="3">
        <v>2364.96</v>
      </c>
      <c r="G26" s="3">
        <v>-115.06</v>
      </c>
      <c r="H26" s="3">
        <v>32.1</v>
      </c>
      <c r="I26" s="7">
        <f t="shared" si="1"/>
        <v>2282</v>
      </c>
      <c r="J26" s="7">
        <v>2364.96</v>
      </c>
      <c r="K26" s="7">
        <v>86.32</v>
      </c>
      <c r="L26" s="7">
        <v>-32.1</v>
      </c>
      <c r="M26" s="7">
        <f t="shared" si="2"/>
        <v>2419.1800000000003</v>
      </c>
      <c r="N26" s="7">
        <v>-12.18</v>
      </c>
      <c r="O26" s="7">
        <f t="shared" si="3"/>
        <v>2407.0000000000005</v>
      </c>
      <c r="P26" s="32">
        <f t="shared" si="4"/>
        <v>7228</v>
      </c>
      <c r="Q26" s="19">
        <v>2307</v>
      </c>
      <c r="R26" s="19">
        <v>104.27</v>
      </c>
      <c r="S26" s="19">
        <v>193.73</v>
      </c>
      <c r="T26" s="17">
        <f t="shared" si="5"/>
        <v>2605</v>
      </c>
      <c r="U26" s="19">
        <v>2307</v>
      </c>
      <c r="V26" s="19">
        <v>-193.73</v>
      </c>
      <c r="W26" s="19">
        <v>183.73</v>
      </c>
      <c r="X26" s="17">
        <f t="shared" si="6"/>
        <v>2297</v>
      </c>
      <c r="Y26" s="19">
        <v>2305.7</v>
      </c>
      <c r="Z26" s="19">
        <v>-183.73</v>
      </c>
      <c r="AA26" s="17">
        <f t="shared" si="7"/>
        <v>2121.97</v>
      </c>
      <c r="AB26" s="17">
        <v>-32.97</v>
      </c>
      <c r="AC26" s="17">
        <f t="shared" si="8"/>
        <v>2089</v>
      </c>
      <c r="AD26" s="22">
        <f t="shared" si="9"/>
        <v>6991</v>
      </c>
      <c r="AE26" s="5">
        <v>2335.76</v>
      </c>
      <c r="AF26" s="5">
        <v>415.28</v>
      </c>
      <c r="AG26" s="5">
        <v>46.96</v>
      </c>
      <c r="AH26" s="5">
        <f t="shared" si="10"/>
        <v>2798</v>
      </c>
      <c r="AI26" s="7">
        <v>2306.92</v>
      </c>
      <c r="AJ26" s="7">
        <v>-46.96</v>
      </c>
      <c r="AK26" s="7">
        <f t="shared" si="11"/>
        <v>2259.96</v>
      </c>
      <c r="AL26" s="7">
        <v>2306.92</v>
      </c>
      <c r="AM26" s="22">
        <f t="shared" si="12"/>
        <v>7364.88</v>
      </c>
      <c r="AN26" s="7">
        <v>2515.72</v>
      </c>
      <c r="AO26" s="7">
        <v>2515.72</v>
      </c>
      <c r="AP26" s="7">
        <v>1600</v>
      </c>
      <c r="AQ26" s="22">
        <f t="shared" si="13"/>
        <v>6631.44</v>
      </c>
      <c r="AR26" s="35">
        <f t="shared" si="14"/>
        <v>28215.32</v>
      </c>
    </row>
    <row r="27" spans="2:44" ht="15">
      <c r="B27" s="6" t="s">
        <v>26</v>
      </c>
      <c r="C27" s="17">
        <v>3029.93</v>
      </c>
      <c r="D27" s="18">
        <v>172.07</v>
      </c>
      <c r="E27" s="17">
        <f t="shared" si="0"/>
        <v>3202</v>
      </c>
      <c r="F27" s="3">
        <v>2956.2</v>
      </c>
      <c r="G27" s="3">
        <v>-172.07</v>
      </c>
      <c r="H27" s="3">
        <v>235.87</v>
      </c>
      <c r="I27" s="7">
        <f t="shared" si="1"/>
        <v>3019.9999999999995</v>
      </c>
      <c r="J27" s="7">
        <v>2956.2</v>
      </c>
      <c r="K27" s="7">
        <v>107.9</v>
      </c>
      <c r="L27" s="7">
        <v>-235.87</v>
      </c>
      <c r="M27" s="7">
        <f t="shared" si="2"/>
        <v>2828.23</v>
      </c>
      <c r="N27" s="7">
        <v>-17.23</v>
      </c>
      <c r="O27" s="7">
        <f t="shared" si="3"/>
        <v>2811</v>
      </c>
      <c r="P27" s="32">
        <f t="shared" si="4"/>
        <v>9033</v>
      </c>
      <c r="Q27" s="19">
        <v>2884</v>
      </c>
      <c r="R27" s="19">
        <v>130.34</v>
      </c>
      <c r="S27" s="19"/>
      <c r="T27" s="17">
        <f t="shared" si="5"/>
        <v>3014.34</v>
      </c>
      <c r="U27" s="19">
        <v>2884</v>
      </c>
      <c r="V27" s="19"/>
      <c r="W27" s="19">
        <v>42</v>
      </c>
      <c r="X27" s="17">
        <f t="shared" si="6"/>
        <v>2926</v>
      </c>
      <c r="Y27" s="19">
        <v>2881.63</v>
      </c>
      <c r="Z27" s="19">
        <v>-42</v>
      </c>
      <c r="AA27" s="17">
        <f t="shared" si="7"/>
        <v>2839.63</v>
      </c>
      <c r="AB27" s="17">
        <v>-12.97</v>
      </c>
      <c r="AC27" s="17">
        <f t="shared" si="8"/>
        <v>2826.6600000000003</v>
      </c>
      <c r="AD27" s="22">
        <f t="shared" si="9"/>
        <v>8767</v>
      </c>
      <c r="AE27" s="5">
        <v>2919.71</v>
      </c>
      <c r="AF27" s="5">
        <v>519.11</v>
      </c>
      <c r="AG27" s="5">
        <v>13.18</v>
      </c>
      <c r="AH27" s="5">
        <f t="shared" si="10"/>
        <v>3452</v>
      </c>
      <c r="AI27" s="7">
        <v>2883.65</v>
      </c>
      <c r="AJ27" s="7">
        <v>-13.18</v>
      </c>
      <c r="AK27" s="7">
        <f t="shared" si="11"/>
        <v>2870.4700000000003</v>
      </c>
      <c r="AL27" s="7">
        <v>2883.65</v>
      </c>
      <c r="AM27" s="22">
        <f t="shared" si="12"/>
        <v>9206.12</v>
      </c>
      <c r="AN27" s="7">
        <v>3144.66</v>
      </c>
      <c r="AO27" s="7">
        <v>3144.65</v>
      </c>
      <c r="AP27" s="7">
        <v>2000</v>
      </c>
      <c r="AQ27" s="22">
        <f t="shared" si="13"/>
        <v>8289.31</v>
      </c>
      <c r="AR27" s="35">
        <f t="shared" si="14"/>
        <v>35295.43</v>
      </c>
    </row>
    <row r="28" spans="2:44" ht="15">
      <c r="B28" s="6" t="s">
        <v>27</v>
      </c>
      <c r="C28" s="17">
        <v>2423.94</v>
      </c>
      <c r="D28" s="18"/>
      <c r="E28" s="17">
        <f t="shared" si="0"/>
        <v>2423.94</v>
      </c>
      <c r="F28" s="3">
        <v>2364.96</v>
      </c>
      <c r="G28" s="3"/>
      <c r="H28" s="3"/>
      <c r="I28" s="7">
        <f t="shared" si="1"/>
        <v>2364.96</v>
      </c>
      <c r="J28" s="7">
        <v>2364.96</v>
      </c>
      <c r="K28" s="7">
        <v>86.32</v>
      </c>
      <c r="L28" s="7"/>
      <c r="M28" s="7">
        <f t="shared" si="2"/>
        <v>2451.28</v>
      </c>
      <c r="N28" s="7">
        <v>-41.38</v>
      </c>
      <c r="O28" s="7">
        <f t="shared" si="3"/>
        <v>2409.9</v>
      </c>
      <c r="P28" s="32">
        <f t="shared" si="4"/>
        <v>7198.8</v>
      </c>
      <c r="Q28" s="19">
        <v>2307</v>
      </c>
      <c r="R28" s="19">
        <v>0</v>
      </c>
      <c r="S28" s="19"/>
      <c r="T28" s="17">
        <f t="shared" si="5"/>
        <v>2307</v>
      </c>
      <c r="U28" s="19">
        <v>2307</v>
      </c>
      <c r="V28" s="19"/>
      <c r="W28" s="19"/>
      <c r="X28" s="17">
        <f t="shared" si="6"/>
        <v>2307</v>
      </c>
      <c r="Y28" s="19">
        <v>2305.7</v>
      </c>
      <c r="Z28" s="19"/>
      <c r="AA28" s="17">
        <f t="shared" si="7"/>
        <v>2305.7</v>
      </c>
      <c r="AB28" s="17">
        <v>-21.1</v>
      </c>
      <c r="AC28" s="17">
        <f t="shared" si="8"/>
        <v>2284.6</v>
      </c>
      <c r="AD28" s="22">
        <f t="shared" si="9"/>
        <v>6898.6</v>
      </c>
      <c r="AE28" s="5">
        <v>2335.76</v>
      </c>
      <c r="AF28" s="5">
        <v>415.28</v>
      </c>
      <c r="AG28" s="5"/>
      <c r="AH28" s="5">
        <f t="shared" si="10"/>
        <v>2751.04</v>
      </c>
      <c r="AI28" s="7">
        <v>2306.92</v>
      </c>
      <c r="AJ28" s="7"/>
      <c r="AK28" s="7">
        <f t="shared" si="11"/>
        <v>2306.92</v>
      </c>
      <c r="AL28" s="7">
        <v>2306.92</v>
      </c>
      <c r="AM28" s="22">
        <f t="shared" si="12"/>
        <v>7364.88</v>
      </c>
      <c r="AN28" s="7">
        <v>2515.72</v>
      </c>
      <c r="AO28" s="7">
        <v>2515.72</v>
      </c>
      <c r="AP28" s="7">
        <v>1600</v>
      </c>
      <c r="AQ28" s="22">
        <f t="shared" si="13"/>
        <v>6631.44</v>
      </c>
      <c r="AR28" s="35">
        <f t="shared" si="14"/>
        <v>28093.72</v>
      </c>
    </row>
    <row r="29" spans="2:44" ht="15">
      <c r="B29" s="6" t="s">
        <v>28</v>
      </c>
      <c r="C29" s="17">
        <v>2423.94</v>
      </c>
      <c r="D29" s="18"/>
      <c r="E29" s="17">
        <f t="shared" si="0"/>
        <v>2423.94</v>
      </c>
      <c r="F29" s="3">
        <v>2364.96</v>
      </c>
      <c r="G29" s="3"/>
      <c r="H29" s="3"/>
      <c r="I29" s="7">
        <f t="shared" si="1"/>
        <v>2364.96</v>
      </c>
      <c r="J29" s="7">
        <v>2364.96</v>
      </c>
      <c r="K29" s="7">
        <v>86.32</v>
      </c>
      <c r="L29" s="7"/>
      <c r="M29" s="7">
        <f t="shared" si="2"/>
        <v>2451.28</v>
      </c>
      <c r="N29" s="7">
        <v>-1.18</v>
      </c>
      <c r="O29" s="7">
        <f t="shared" si="3"/>
        <v>2450.1000000000004</v>
      </c>
      <c r="P29" s="32">
        <f t="shared" si="4"/>
        <v>7239</v>
      </c>
      <c r="Q29" s="19">
        <v>2307</v>
      </c>
      <c r="R29" s="19">
        <v>104.27</v>
      </c>
      <c r="S29" s="19"/>
      <c r="T29" s="17">
        <f t="shared" si="5"/>
        <v>2411.27</v>
      </c>
      <c r="U29" s="19">
        <v>2307</v>
      </c>
      <c r="V29" s="19"/>
      <c r="W29" s="19"/>
      <c r="X29" s="17">
        <f t="shared" si="6"/>
        <v>2307</v>
      </c>
      <c r="Y29" s="19">
        <v>2305.7</v>
      </c>
      <c r="Z29" s="19"/>
      <c r="AA29" s="17">
        <f t="shared" si="7"/>
        <v>2305.7</v>
      </c>
      <c r="AB29" s="17">
        <v>-2.97</v>
      </c>
      <c r="AC29" s="17">
        <f t="shared" si="8"/>
        <v>2302.73</v>
      </c>
      <c r="AD29" s="22">
        <f t="shared" si="9"/>
        <v>7021</v>
      </c>
      <c r="AE29" s="5">
        <v>2335.76</v>
      </c>
      <c r="AF29" s="5">
        <v>415.28</v>
      </c>
      <c r="AG29" s="5">
        <v>14.96</v>
      </c>
      <c r="AH29" s="5">
        <f t="shared" si="10"/>
        <v>2766</v>
      </c>
      <c r="AI29" s="7">
        <v>2306.92</v>
      </c>
      <c r="AJ29" s="7">
        <v>-14.96</v>
      </c>
      <c r="AK29" s="7">
        <f t="shared" si="11"/>
        <v>2291.96</v>
      </c>
      <c r="AL29" s="7">
        <v>2306.92</v>
      </c>
      <c r="AM29" s="22">
        <f t="shared" si="12"/>
        <v>7364.88</v>
      </c>
      <c r="AN29" s="7">
        <v>2515.72</v>
      </c>
      <c r="AO29" s="7">
        <v>2515.72</v>
      </c>
      <c r="AP29" s="7">
        <v>1600</v>
      </c>
      <c r="AQ29" s="22">
        <f t="shared" si="13"/>
        <v>6631.44</v>
      </c>
      <c r="AR29" s="35">
        <f t="shared" si="14"/>
        <v>28256.32</v>
      </c>
    </row>
    <row r="30" spans="2:44" ht="15">
      <c r="B30" s="6" t="s">
        <v>29</v>
      </c>
      <c r="C30" s="17">
        <v>1615.96</v>
      </c>
      <c r="D30" s="18"/>
      <c r="E30" s="17">
        <f t="shared" si="0"/>
        <v>1615.96</v>
      </c>
      <c r="F30" s="3">
        <v>1576.64</v>
      </c>
      <c r="G30" s="3"/>
      <c r="H30" s="3"/>
      <c r="I30" s="7">
        <f t="shared" si="1"/>
        <v>1576.64</v>
      </c>
      <c r="J30" s="7">
        <v>1576.64</v>
      </c>
      <c r="K30" s="7">
        <v>57.54</v>
      </c>
      <c r="L30" s="7"/>
      <c r="M30" s="7">
        <f t="shared" si="2"/>
        <v>1634.18</v>
      </c>
      <c r="N30" s="7">
        <v>-22.78</v>
      </c>
      <c r="O30" s="7">
        <f t="shared" si="3"/>
        <v>1611.4</v>
      </c>
      <c r="P30" s="32">
        <f t="shared" si="4"/>
        <v>4804.000000000001</v>
      </c>
      <c r="Q30" s="19">
        <v>1538</v>
      </c>
      <c r="R30" s="19">
        <v>69.51</v>
      </c>
      <c r="S30" s="19"/>
      <c r="T30" s="17">
        <f t="shared" si="5"/>
        <v>1607.51</v>
      </c>
      <c r="U30" s="19">
        <v>1538</v>
      </c>
      <c r="V30" s="19"/>
      <c r="W30" s="19">
        <v>47</v>
      </c>
      <c r="X30" s="17">
        <f t="shared" si="6"/>
        <v>1585</v>
      </c>
      <c r="Y30" s="19">
        <v>1537.14</v>
      </c>
      <c r="Z30" s="19">
        <v>-47</v>
      </c>
      <c r="AA30" s="17">
        <f t="shared" si="7"/>
        <v>1490.14</v>
      </c>
      <c r="AB30" s="17">
        <v>-14.65</v>
      </c>
      <c r="AC30" s="17">
        <f t="shared" si="8"/>
        <v>1475.49</v>
      </c>
      <c r="AD30" s="22">
        <f t="shared" si="9"/>
        <v>4668</v>
      </c>
      <c r="AE30" s="5">
        <v>1557.18</v>
      </c>
      <c r="AF30" s="5">
        <v>276.86</v>
      </c>
      <c r="AG30" s="5">
        <v>3.96</v>
      </c>
      <c r="AH30" s="5">
        <f t="shared" si="10"/>
        <v>1838</v>
      </c>
      <c r="AI30" s="7">
        <v>1537.95</v>
      </c>
      <c r="AJ30" s="7">
        <v>-3.96</v>
      </c>
      <c r="AK30" s="7">
        <f t="shared" si="11"/>
        <v>1533.99</v>
      </c>
      <c r="AL30" s="7">
        <v>1537.95</v>
      </c>
      <c r="AM30" s="22">
        <f t="shared" si="12"/>
        <v>4909.94</v>
      </c>
      <c r="AN30" s="7">
        <v>1677.15</v>
      </c>
      <c r="AO30" s="7">
        <v>1677.15</v>
      </c>
      <c r="AP30" s="7">
        <v>1066.66</v>
      </c>
      <c r="AQ30" s="22">
        <f t="shared" si="13"/>
        <v>4420.96</v>
      </c>
      <c r="AR30" s="35">
        <f t="shared" si="14"/>
        <v>18802.899999999998</v>
      </c>
    </row>
    <row r="31" spans="2:44" ht="15">
      <c r="B31" s="6" t="s">
        <v>30</v>
      </c>
      <c r="C31" s="17">
        <v>2423.94</v>
      </c>
      <c r="D31" s="18"/>
      <c r="E31" s="17">
        <f t="shared" si="0"/>
        <v>2423.94</v>
      </c>
      <c r="F31" s="3">
        <v>2364.96</v>
      </c>
      <c r="G31" s="3"/>
      <c r="H31" s="3"/>
      <c r="I31" s="7">
        <f t="shared" si="1"/>
        <v>2364.96</v>
      </c>
      <c r="J31" s="7">
        <v>2364.96</v>
      </c>
      <c r="K31" s="7">
        <v>86.32</v>
      </c>
      <c r="L31" s="7"/>
      <c r="M31" s="7">
        <f t="shared" si="2"/>
        <v>2451.28</v>
      </c>
      <c r="N31" s="7">
        <v>-3.98</v>
      </c>
      <c r="O31" s="7">
        <f t="shared" si="3"/>
        <v>2447.3</v>
      </c>
      <c r="P31" s="32">
        <f t="shared" si="4"/>
        <v>7236.200000000001</v>
      </c>
      <c r="Q31" s="19">
        <v>2307</v>
      </c>
      <c r="R31" s="19">
        <v>104.27</v>
      </c>
      <c r="S31" s="19"/>
      <c r="T31" s="17">
        <f t="shared" si="5"/>
        <v>2411.27</v>
      </c>
      <c r="U31" s="19">
        <v>2307</v>
      </c>
      <c r="V31" s="19"/>
      <c r="W31" s="19"/>
      <c r="X31" s="17">
        <f t="shared" si="6"/>
        <v>2307</v>
      </c>
      <c r="Y31" s="19">
        <v>2305.7</v>
      </c>
      <c r="Z31" s="19"/>
      <c r="AA31" s="17">
        <f t="shared" si="7"/>
        <v>2305.7</v>
      </c>
      <c r="AB31" s="17">
        <v>-1.77</v>
      </c>
      <c r="AC31" s="17">
        <f t="shared" si="8"/>
        <v>2303.93</v>
      </c>
      <c r="AD31" s="22">
        <f t="shared" si="9"/>
        <v>7022.200000000001</v>
      </c>
      <c r="AE31" s="5">
        <v>2335.76</v>
      </c>
      <c r="AF31" s="5">
        <v>415.28</v>
      </c>
      <c r="AG31" s="5"/>
      <c r="AH31" s="5">
        <f t="shared" si="10"/>
        <v>2751.04</v>
      </c>
      <c r="AI31" s="7">
        <v>2306.92</v>
      </c>
      <c r="AJ31" s="7"/>
      <c r="AK31" s="7">
        <f t="shared" si="11"/>
        <v>2306.92</v>
      </c>
      <c r="AL31" s="7">
        <v>2306.92</v>
      </c>
      <c r="AM31" s="22">
        <f t="shared" si="12"/>
        <v>7364.88</v>
      </c>
      <c r="AN31" s="7">
        <v>2515.72</v>
      </c>
      <c r="AO31" s="7">
        <v>2515.72</v>
      </c>
      <c r="AP31" s="7">
        <v>1600</v>
      </c>
      <c r="AQ31" s="22">
        <f t="shared" si="13"/>
        <v>6631.44</v>
      </c>
      <c r="AR31" s="35">
        <f t="shared" si="14"/>
        <v>28254.72</v>
      </c>
    </row>
    <row r="32" spans="2:44" ht="15">
      <c r="B32" s="6" t="s">
        <v>47</v>
      </c>
      <c r="C32" s="17">
        <v>0</v>
      </c>
      <c r="D32" s="18"/>
      <c r="E32" s="17">
        <f t="shared" si="0"/>
        <v>0</v>
      </c>
      <c r="F32" s="3">
        <v>0</v>
      </c>
      <c r="G32" s="3"/>
      <c r="H32" s="3"/>
      <c r="I32" s="7">
        <f t="shared" si="1"/>
        <v>0</v>
      </c>
      <c r="J32" s="7">
        <v>0</v>
      </c>
      <c r="K32" s="7">
        <v>0</v>
      </c>
      <c r="L32" s="7"/>
      <c r="M32" s="7">
        <f t="shared" si="2"/>
        <v>0</v>
      </c>
      <c r="N32" s="7">
        <v>0</v>
      </c>
      <c r="O32" s="7">
        <f>M32+N32</f>
        <v>0</v>
      </c>
      <c r="P32" s="32">
        <f t="shared" si="4"/>
        <v>0</v>
      </c>
      <c r="Q32" s="19">
        <v>0</v>
      </c>
      <c r="R32" s="19">
        <v>0</v>
      </c>
      <c r="S32" s="19"/>
      <c r="T32" s="17">
        <f t="shared" si="5"/>
        <v>0</v>
      </c>
      <c r="U32" s="19">
        <v>0</v>
      </c>
      <c r="V32" s="19"/>
      <c r="W32" s="19"/>
      <c r="X32" s="17">
        <f t="shared" si="6"/>
        <v>0</v>
      </c>
      <c r="Y32" s="19">
        <v>0</v>
      </c>
      <c r="Z32" s="19"/>
      <c r="AA32" s="17">
        <f t="shared" si="7"/>
        <v>0</v>
      </c>
      <c r="AB32" s="17">
        <v>0</v>
      </c>
      <c r="AC32" s="17">
        <f t="shared" si="8"/>
        <v>0</v>
      </c>
      <c r="AD32" s="22">
        <f t="shared" si="9"/>
        <v>0</v>
      </c>
      <c r="AE32" s="5">
        <v>0</v>
      </c>
      <c r="AF32" s="5">
        <v>0</v>
      </c>
      <c r="AG32" s="5"/>
      <c r="AH32" s="5">
        <f t="shared" si="10"/>
        <v>0</v>
      </c>
      <c r="AI32" s="7">
        <v>1537.95</v>
      </c>
      <c r="AJ32" s="7"/>
      <c r="AK32" s="7">
        <f t="shared" si="11"/>
        <v>1537.95</v>
      </c>
      <c r="AL32" s="7">
        <v>1537.95</v>
      </c>
      <c r="AM32" s="22">
        <f t="shared" si="12"/>
        <v>3075.9</v>
      </c>
      <c r="AN32" s="7">
        <v>1677.15</v>
      </c>
      <c r="AO32" s="7">
        <v>1677.15</v>
      </c>
      <c r="AP32" s="7">
        <v>1066.66</v>
      </c>
      <c r="AQ32" s="22">
        <f>AN32+AO32+AP32</f>
        <v>4420.96</v>
      </c>
      <c r="AR32" s="35">
        <f>P32+AD32+AM32+AQ32</f>
        <v>7496.860000000001</v>
      </c>
    </row>
    <row r="33" spans="2:44" ht="15">
      <c r="B33" s="6" t="s">
        <v>31</v>
      </c>
      <c r="C33" s="17">
        <v>3029.93</v>
      </c>
      <c r="D33" s="18"/>
      <c r="E33" s="17">
        <f t="shared" si="0"/>
        <v>3029.93</v>
      </c>
      <c r="F33" s="3">
        <v>2956.2</v>
      </c>
      <c r="G33" s="3"/>
      <c r="H33" s="3"/>
      <c r="I33" s="7">
        <f t="shared" si="1"/>
        <v>2956.2</v>
      </c>
      <c r="J33" s="7">
        <v>2956.2</v>
      </c>
      <c r="K33" s="7">
        <v>107.9</v>
      </c>
      <c r="L33" s="7"/>
      <c r="M33" s="7">
        <f t="shared" si="2"/>
        <v>3064.1</v>
      </c>
      <c r="N33" s="7">
        <v>-2.23</v>
      </c>
      <c r="O33" s="7">
        <f t="shared" si="3"/>
        <v>3061.87</v>
      </c>
      <c r="P33" s="32">
        <f t="shared" si="4"/>
        <v>9048</v>
      </c>
      <c r="Q33" s="19">
        <v>2884</v>
      </c>
      <c r="R33" s="19">
        <v>130.34</v>
      </c>
      <c r="S33" s="19"/>
      <c r="T33" s="17">
        <f t="shared" si="5"/>
        <v>3014.34</v>
      </c>
      <c r="U33" s="19">
        <v>2884</v>
      </c>
      <c r="V33" s="19"/>
      <c r="W33" s="19"/>
      <c r="X33" s="17">
        <f t="shared" si="6"/>
        <v>2884</v>
      </c>
      <c r="Y33" s="19">
        <v>2881.63</v>
      </c>
      <c r="Z33" s="19"/>
      <c r="AA33" s="17">
        <f t="shared" si="7"/>
        <v>2881.63</v>
      </c>
      <c r="AB33" s="17">
        <v>-76.17</v>
      </c>
      <c r="AC33" s="17">
        <f t="shared" si="8"/>
        <v>2805.46</v>
      </c>
      <c r="AD33" s="22">
        <f t="shared" si="9"/>
        <v>8703.8</v>
      </c>
      <c r="AE33" s="5">
        <v>2919.71</v>
      </c>
      <c r="AF33" s="5">
        <v>0</v>
      </c>
      <c r="AG33" s="5"/>
      <c r="AH33" s="5">
        <f t="shared" si="10"/>
        <v>2919.71</v>
      </c>
      <c r="AI33" s="7">
        <v>2883.65</v>
      </c>
      <c r="AJ33" s="7"/>
      <c r="AK33" s="7">
        <f t="shared" si="11"/>
        <v>2883.65</v>
      </c>
      <c r="AL33" s="7">
        <v>2883.65</v>
      </c>
      <c r="AM33" s="22">
        <f t="shared" si="12"/>
        <v>8687.01</v>
      </c>
      <c r="AN33" s="7">
        <v>3144.66</v>
      </c>
      <c r="AO33" s="7">
        <v>3144.65</v>
      </c>
      <c r="AP33" s="7">
        <v>2000</v>
      </c>
      <c r="AQ33" s="22">
        <f t="shared" si="13"/>
        <v>8289.31</v>
      </c>
      <c r="AR33" s="35">
        <f t="shared" si="14"/>
        <v>34728.119999999995</v>
      </c>
    </row>
    <row r="34" spans="2:44" ht="15">
      <c r="B34" s="6" t="s">
        <v>32</v>
      </c>
      <c r="C34" s="17">
        <v>1615.96</v>
      </c>
      <c r="D34" s="18"/>
      <c r="E34" s="17">
        <f t="shared" si="0"/>
        <v>1615.96</v>
      </c>
      <c r="F34" s="3">
        <v>1576.64</v>
      </c>
      <c r="G34" s="3"/>
      <c r="H34" s="3"/>
      <c r="I34" s="7">
        <f t="shared" si="1"/>
        <v>1576.64</v>
      </c>
      <c r="J34" s="7">
        <v>1576.64</v>
      </c>
      <c r="K34" s="7">
        <v>57.54</v>
      </c>
      <c r="L34" s="7"/>
      <c r="M34" s="7">
        <f t="shared" si="2"/>
        <v>1634.18</v>
      </c>
      <c r="N34" s="7">
        <v>-6.78</v>
      </c>
      <c r="O34" s="7">
        <f t="shared" si="3"/>
        <v>1627.4</v>
      </c>
      <c r="P34" s="32">
        <f t="shared" si="4"/>
        <v>4820.000000000001</v>
      </c>
      <c r="Q34" s="19">
        <v>1538</v>
      </c>
      <c r="R34" s="19">
        <v>69.51</v>
      </c>
      <c r="S34" s="19"/>
      <c r="T34" s="17">
        <f t="shared" si="5"/>
        <v>1607.51</v>
      </c>
      <c r="U34" s="19">
        <v>1538</v>
      </c>
      <c r="V34" s="19"/>
      <c r="W34" s="19"/>
      <c r="X34" s="17">
        <f t="shared" si="6"/>
        <v>1538</v>
      </c>
      <c r="Y34" s="19">
        <v>1537.14</v>
      </c>
      <c r="Z34" s="19"/>
      <c r="AA34" s="17">
        <f t="shared" si="7"/>
        <v>1537.14</v>
      </c>
      <c r="AB34" s="17">
        <v>-3.45</v>
      </c>
      <c r="AC34" s="17">
        <f t="shared" si="8"/>
        <v>1533.69</v>
      </c>
      <c r="AD34" s="22">
        <f t="shared" si="9"/>
        <v>4679.200000000001</v>
      </c>
      <c r="AE34" s="5">
        <v>1557.18</v>
      </c>
      <c r="AF34" s="5">
        <v>276.86</v>
      </c>
      <c r="AG34" s="5"/>
      <c r="AH34" s="5">
        <f t="shared" si="10"/>
        <v>1834.04</v>
      </c>
      <c r="AI34" s="7">
        <v>1537.95</v>
      </c>
      <c r="AJ34" s="7"/>
      <c r="AK34" s="7">
        <f t="shared" si="11"/>
        <v>1537.95</v>
      </c>
      <c r="AL34" s="7">
        <v>1537.95</v>
      </c>
      <c r="AM34" s="22">
        <f t="shared" si="12"/>
        <v>4909.94</v>
      </c>
      <c r="AN34" s="7">
        <v>1677.15</v>
      </c>
      <c r="AO34" s="7">
        <v>1677.15</v>
      </c>
      <c r="AP34" s="7">
        <v>1066.66</v>
      </c>
      <c r="AQ34" s="22">
        <f t="shared" si="13"/>
        <v>4420.96</v>
      </c>
      <c r="AR34" s="35">
        <f t="shared" si="14"/>
        <v>18830.1</v>
      </c>
    </row>
    <row r="35" spans="2:44" ht="15">
      <c r="B35" s="6" t="s">
        <v>48</v>
      </c>
      <c r="C35" s="17">
        <v>0</v>
      </c>
      <c r="D35" s="18"/>
      <c r="E35" s="17">
        <f t="shared" si="0"/>
        <v>0</v>
      </c>
      <c r="F35" s="3">
        <v>0</v>
      </c>
      <c r="G35" s="3"/>
      <c r="H35" s="3"/>
      <c r="I35" s="7">
        <f t="shared" si="1"/>
        <v>0</v>
      </c>
      <c r="J35" s="7">
        <v>0</v>
      </c>
      <c r="K35" s="7">
        <v>0</v>
      </c>
      <c r="L35" s="7"/>
      <c r="M35" s="7">
        <f t="shared" si="2"/>
        <v>0</v>
      </c>
      <c r="N35" s="7"/>
      <c r="O35" s="7">
        <f>M35+N35</f>
        <v>0</v>
      </c>
      <c r="P35" s="32"/>
      <c r="Q35" s="19"/>
      <c r="R35" s="19"/>
      <c r="S35" s="19"/>
      <c r="T35" s="17"/>
      <c r="U35" s="19"/>
      <c r="V35" s="19"/>
      <c r="W35" s="19"/>
      <c r="X35" s="17"/>
      <c r="Y35" s="19"/>
      <c r="Z35" s="19"/>
      <c r="AA35" s="17"/>
      <c r="AB35" s="17"/>
      <c r="AC35" s="17">
        <f t="shared" si="8"/>
        <v>0</v>
      </c>
      <c r="AD35" s="22">
        <f t="shared" si="9"/>
        <v>0</v>
      </c>
      <c r="AE35" s="5"/>
      <c r="AF35" s="5"/>
      <c r="AG35" s="5"/>
      <c r="AH35" s="5">
        <f t="shared" si="10"/>
        <v>0</v>
      </c>
      <c r="AI35" s="7">
        <v>1922.43</v>
      </c>
      <c r="AJ35" s="7"/>
      <c r="AK35" s="7">
        <f t="shared" si="11"/>
        <v>1922.43</v>
      </c>
      <c r="AL35" s="7">
        <v>1922.43</v>
      </c>
      <c r="AM35" s="22">
        <f t="shared" si="12"/>
        <v>3844.86</v>
      </c>
      <c r="AN35" s="7">
        <v>2096.44</v>
      </c>
      <c r="AO35" s="7">
        <v>2096.44</v>
      </c>
      <c r="AP35" s="7">
        <v>1333.33</v>
      </c>
      <c r="AQ35" s="22">
        <f>AN35+AO35+AP35</f>
        <v>5526.21</v>
      </c>
      <c r="AR35" s="35">
        <f>P35+AD35+AM35+AQ35</f>
        <v>9371.07</v>
      </c>
    </row>
    <row r="36" spans="2:44" s="27" customFormat="1" ht="15">
      <c r="B36" s="8" t="s">
        <v>33</v>
      </c>
      <c r="C36" s="20">
        <f>SUM(C37:C38)</f>
        <v>3231.92</v>
      </c>
      <c r="D36" s="21"/>
      <c r="E36" s="22">
        <f t="shared" si="0"/>
        <v>3231.92</v>
      </c>
      <c r="F36" s="23">
        <f>SUM(F37:F38)</f>
        <v>3153.28</v>
      </c>
      <c r="G36" s="23"/>
      <c r="H36" s="23"/>
      <c r="I36" s="24">
        <f t="shared" si="1"/>
        <v>3153.28</v>
      </c>
      <c r="J36" s="25">
        <f aca="true" t="shared" si="15" ref="J36:Y36">SUM(J37:J38)</f>
        <v>3153.28</v>
      </c>
      <c r="K36" s="25">
        <f t="shared" si="15"/>
        <v>115.08</v>
      </c>
      <c r="L36" s="26">
        <f t="shared" si="15"/>
        <v>0</v>
      </c>
      <c r="M36" s="26">
        <f t="shared" si="15"/>
        <v>3268.36</v>
      </c>
      <c r="N36" s="26">
        <f t="shared" si="15"/>
        <v>-1055.56</v>
      </c>
      <c r="O36" s="24">
        <f t="shared" si="3"/>
        <v>2212.8</v>
      </c>
      <c r="P36" s="26">
        <f t="shared" si="15"/>
        <v>8598.000000000002</v>
      </c>
      <c r="Q36" s="26">
        <f t="shared" si="15"/>
        <v>3076</v>
      </c>
      <c r="R36" s="26">
        <f t="shared" si="15"/>
        <v>0</v>
      </c>
      <c r="S36" s="26"/>
      <c r="T36" s="22">
        <f t="shared" si="5"/>
        <v>3076</v>
      </c>
      <c r="U36" s="26">
        <f t="shared" si="15"/>
        <v>3076</v>
      </c>
      <c r="V36" s="26"/>
      <c r="W36" s="26"/>
      <c r="X36" s="22">
        <f t="shared" si="6"/>
        <v>3076</v>
      </c>
      <c r="Y36" s="26">
        <f t="shared" si="15"/>
        <v>3074.28</v>
      </c>
      <c r="Z36" s="26"/>
      <c r="AA36" s="11">
        <f t="shared" si="7"/>
        <v>3074.28</v>
      </c>
      <c r="AB36" s="11">
        <f>SUM(AB37:AB38)</f>
        <v>-3345.28</v>
      </c>
      <c r="AC36" s="22">
        <f t="shared" si="8"/>
        <v>-271</v>
      </c>
      <c r="AD36" s="22">
        <f t="shared" si="9"/>
        <v>5881</v>
      </c>
      <c r="AE36" s="9">
        <f aca="true" t="shared" si="16" ref="AE36:AR36">SUM(AE37:AE38)</f>
        <v>3114.36</v>
      </c>
      <c r="AF36" s="9">
        <f t="shared" si="16"/>
        <v>0</v>
      </c>
      <c r="AG36" s="9"/>
      <c r="AH36" s="9">
        <f t="shared" si="16"/>
        <v>3114.36</v>
      </c>
      <c r="AI36" s="9">
        <f t="shared" si="16"/>
        <v>3075.9</v>
      </c>
      <c r="AJ36" s="9"/>
      <c r="AK36" s="24">
        <f t="shared" si="11"/>
        <v>3075.9</v>
      </c>
      <c r="AL36" s="9">
        <f t="shared" si="16"/>
        <v>3075.9</v>
      </c>
      <c r="AM36" s="22">
        <f t="shared" si="12"/>
        <v>9266.16</v>
      </c>
      <c r="AN36" s="9">
        <f t="shared" si="16"/>
        <v>3354.3</v>
      </c>
      <c r="AO36" s="9">
        <f t="shared" si="16"/>
        <v>3354.3</v>
      </c>
      <c r="AP36" s="9">
        <f t="shared" si="16"/>
        <v>2133.32</v>
      </c>
      <c r="AQ36" s="9">
        <f t="shared" si="16"/>
        <v>8841.92</v>
      </c>
      <c r="AR36" s="9">
        <f t="shared" si="16"/>
        <v>32587.08</v>
      </c>
    </row>
    <row r="37" spans="2:44" ht="15">
      <c r="B37" s="10" t="s">
        <v>34</v>
      </c>
      <c r="C37" s="17">
        <v>1615.96</v>
      </c>
      <c r="D37" s="18"/>
      <c r="E37" s="17">
        <f t="shared" si="0"/>
        <v>1615.96</v>
      </c>
      <c r="F37" s="3">
        <v>1576.64</v>
      </c>
      <c r="G37" s="3"/>
      <c r="H37" s="3"/>
      <c r="I37" s="7">
        <f t="shared" si="1"/>
        <v>1576.64</v>
      </c>
      <c r="J37" s="7">
        <v>1576.64</v>
      </c>
      <c r="K37" s="7">
        <v>57.54</v>
      </c>
      <c r="L37" s="7"/>
      <c r="M37" s="7">
        <f t="shared" si="2"/>
        <v>1634.18</v>
      </c>
      <c r="N37" s="7">
        <v>-871.78</v>
      </c>
      <c r="O37" s="7">
        <f t="shared" si="3"/>
        <v>762.4000000000001</v>
      </c>
      <c r="P37" s="32">
        <f t="shared" si="4"/>
        <v>3955.000000000001</v>
      </c>
      <c r="Q37" s="19">
        <v>1538</v>
      </c>
      <c r="R37" s="19">
        <v>0</v>
      </c>
      <c r="S37" s="19"/>
      <c r="T37" s="17">
        <f t="shared" si="5"/>
        <v>1538</v>
      </c>
      <c r="U37" s="19">
        <v>1538</v>
      </c>
      <c r="V37" s="19"/>
      <c r="W37" s="19"/>
      <c r="X37" s="17">
        <f t="shared" si="6"/>
        <v>1538</v>
      </c>
      <c r="Y37" s="19">
        <v>1537.14</v>
      </c>
      <c r="Z37" s="19"/>
      <c r="AA37" s="17">
        <f t="shared" si="7"/>
        <v>1537.14</v>
      </c>
      <c r="AB37" s="17">
        <v>-1680.14</v>
      </c>
      <c r="AC37" s="17">
        <f t="shared" si="8"/>
        <v>-143</v>
      </c>
      <c r="AD37" s="22">
        <f t="shared" si="9"/>
        <v>2933</v>
      </c>
      <c r="AE37" s="5">
        <v>1557.18</v>
      </c>
      <c r="AF37" s="5">
        <v>0</v>
      </c>
      <c r="AG37" s="5"/>
      <c r="AH37" s="5">
        <f>AE37+AF37+AG37</f>
        <v>1557.18</v>
      </c>
      <c r="AI37" s="7">
        <v>1537.95</v>
      </c>
      <c r="AJ37" s="7"/>
      <c r="AK37" s="7">
        <f t="shared" si="11"/>
        <v>1537.95</v>
      </c>
      <c r="AL37" s="7">
        <v>1537.95</v>
      </c>
      <c r="AM37" s="22">
        <f t="shared" si="12"/>
        <v>4633.08</v>
      </c>
      <c r="AN37" s="7">
        <v>1677.15</v>
      </c>
      <c r="AO37" s="7">
        <v>1677.15</v>
      </c>
      <c r="AP37" s="7">
        <v>1066.66</v>
      </c>
      <c r="AQ37" s="22">
        <f t="shared" si="13"/>
        <v>4420.96</v>
      </c>
      <c r="AR37" s="35">
        <f t="shared" si="14"/>
        <v>15942.04</v>
      </c>
    </row>
    <row r="38" spans="2:44" ht="15">
      <c r="B38" s="10" t="s">
        <v>35</v>
      </c>
      <c r="C38" s="17">
        <v>1615.96</v>
      </c>
      <c r="D38" s="18"/>
      <c r="E38" s="17">
        <f t="shared" si="0"/>
        <v>1615.96</v>
      </c>
      <c r="F38" s="3">
        <v>1576.64</v>
      </c>
      <c r="G38" s="3"/>
      <c r="H38" s="3"/>
      <c r="I38" s="7">
        <f t="shared" si="1"/>
        <v>1576.64</v>
      </c>
      <c r="J38" s="7">
        <v>1576.64</v>
      </c>
      <c r="K38" s="7">
        <v>57.54</v>
      </c>
      <c r="L38" s="7"/>
      <c r="M38" s="7">
        <f t="shared" si="2"/>
        <v>1634.18</v>
      </c>
      <c r="N38" s="7">
        <v>-183.78</v>
      </c>
      <c r="O38" s="7">
        <f t="shared" si="3"/>
        <v>1450.4</v>
      </c>
      <c r="P38" s="32">
        <f t="shared" si="4"/>
        <v>4643.000000000001</v>
      </c>
      <c r="Q38" s="19">
        <v>1538</v>
      </c>
      <c r="R38" s="19">
        <v>0</v>
      </c>
      <c r="S38" s="19"/>
      <c r="T38" s="17">
        <f t="shared" si="5"/>
        <v>1538</v>
      </c>
      <c r="U38" s="19">
        <v>1538</v>
      </c>
      <c r="V38" s="19"/>
      <c r="W38" s="19"/>
      <c r="X38" s="17">
        <f t="shared" si="6"/>
        <v>1538</v>
      </c>
      <c r="Y38" s="19">
        <v>1537.14</v>
      </c>
      <c r="Z38" s="19"/>
      <c r="AA38" s="17">
        <f t="shared" si="7"/>
        <v>1537.14</v>
      </c>
      <c r="AB38" s="17">
        <v>-1665.14</v>
      </c>
      <c r="AC38" s="17">
        <f t="shared" si="8"/>
        <v>-128</v>
      </c>
      <c r="AD38" s="22">
        <f t="shared" si="9"/>
        <v>2948</v>
      </c>
      <c r="AE38" s="5">
        <v>1557.18</v>
      </c>
      <c r="AF38" s="5">
        <v>0</v>
      </c>
      <c r="AG38" s="5"/>
      <c r="AH38" s="5">
        <f>AE38+AF38+AG38</f>
        <v>1557.18</v>
      </c>
      <c r="AI38" s="7">
        <v>1537.95</v>
      </c>
      <c r="AJ38" s="7"/>
      <c r="AK38" s="7">
        <f t="shared" si="11"/>
        <v>1537.95</v>
      </c>
      <c r="AL38" s="7">
        <v>1537.95</v>
      </c>
      <c r="AM38" s="22">
        <f t="shared" si="12"/>
        <v>4633.08</v>
      </c>
      <c r="AN38" s="7">
        <v>1677.15</v>
      </c>
      <c r="AO38" s="7">
        <v>1677.15</v>
      </c>
      <c r="AP38" s="7">
        <v>1066.66</v>
      </c>
      <c r="AQ38" s="22">
        <f t="shared" si="13"/>
        <v>4420.96</v>
      </c>
      <c r="AR38" s="35">
        <f t="shared" si="14"/>
        <v>16645.04</v>
      </c>
    </row>
    <row r="39" spans="2:44" s="27" customFormat="1" ht="15">
      <c r="B39" s="8" t="s">
        <v>36</v>
      </c>
      <c r="C39" s="20">
        <f>SUM(C41:C42)</f>
        <v>3231.92</v>
      </c>
      <c r="D39" s="21"/>
      <c r="E39" s="22">
        <f t="shared" si="0"/>
        <v>3231.92</v>
      </c>
      <c r="F39" s="23">
        <f>SUM(F41:F42)</f>
        <v>3153.28</v>
      </c>
      <c r="G39" s="23"/>
      <c r="H39" s="23"/>
      <c r="I39" s="24">
        <f t="shared" si="1"/>
        <v>3153.28</v>
      </c>
      <c r="J39" s="25">
        <f aca="true" t="shared" si="17" ref="J39:Y39">SUM(J41:J42)</f>
        <v>3153.28</v>
      </c>
      <c r="K39" s="25">
        <f t="shared" si="17"/>
        <v>115.08</v>
      </c>
      <c r="L39" s="26">
        <f t="shared" si="17"/>
        <v>0</v>
      </c>
      <c r="M39" s="26">
        <f t="shared" si="17"/>
        <v>3268.36</v>
      </c>
      <c r="N39" s="26">
        <f t="shared" si="17"/>
        <v>-1006.56</v>
      </c>
      <c r="O39" s="24">
        <f t="shared" si="3"/>
        <v>2261.8</v>
      </c>
      <c r="P39" s="26">
        <f t="shared" si="17"/>
        <v>8647.000000000002</v>
      </c>
      <c r="Q39" s="26">
        <f t="shared" si="17"/>
        <v>3076</v>
      </c>
      <c r="R39" s="26">
        <f t="shared" si="17"/>
        <v>0</v>
      </c>
      <c r="S39" s="26"/>
      <c r="T39" s="22">
        <f t="shared" si="5"/>
        <v>3076</v>
      </c>
      <c r="U39" s="26">
        <f t="shared" si="17"/>
        <v>3076</v>
      </c>
      <c r="V39" s="26"/>
      <c r="W39" s="26"/>
      <c r="X39" s="22">
        <f t="shared" si="6"/>
        <v>3076</v>
      </c>
      <c r="Y39" s="26">
        <f t="shared" si="17"/>
        <v>3074.28</v>
      </c>
      <c r="Z39" s="26"/>
      <c r="AA39" s="11">
        <f t="shared" si="7"/>
        <v>3074.28</v>
      </c>
      <c r="AB39" s="11">
        <f>SUM(AB41:AB42)</f>
        <v>-3825.2799999999997</v>
      </c>
      <c r="AC39" s="22">
        <f t="shared" si="8"/>
        <v>-750.9999999999995</v>
      </c>
      <c r="AD39" s="22">
        <f t="shared" si="9"/>
        <v>5401</v>
      </c>
      <c r="AE39" s="9">
        <f aca="true" t="shared" si="18" ref="AE39:AR39">SUM(AE41:AE42)</f>
        <v>3114.36</v>
      </c>
      <c r="AF39" s="9">
        <f t="shared" si="18"/>
        <v>0</v>
      </c>
      <c r="AG39" s="9"/>
      <c r="AH39" s="9">
        <f t="shared" si="18"/>
        <v>3114.36</v>
      </c>
      <c r="AI39" s="9">
        <f t="shared" si="18"/>
        <v>3075.9</v>
      </c>
      <c r="AJ39" s="9"/>
      <c r="AK39" s="24">
        <f t="shared" si="11"/>
        <v>3075.9</v>
      </c>
      <c r="AL39" s="9">
        <f t="shared" si="18"/>
        <v>3075.9</v>
      </c>
      <c r="AM39" s="22">
        <f t="shared" si="12"/>
        <v>9266.16</v>
      </c>
      <c r="AN39" s="9">
        <f t="shared" si="18"/>
        <v>3354.3</v>
      </c>
      <c r="AO39" s="9">
        <f t="shared" si="18"/>
        <v>3354.3</v>
      </c>
      <c r="AP39" s="9">
        <f t="shared" si="18"/>
        <v>2133.32</v>
      </c>
      <c r="AQ39" s="9">
        <f t="shared" si="18"/>
        <v>8841.92</v>
      </c>
      <c r="AR39" s="9">
        <f t="shared" si="18"/>
        <v>32156.08</v>
      </c>
    </row>
    <row r="40" spans="2:44" ht="15">
      <c r="B40" s="10" t="s">
        <v>39</v>
      </c>
      <c r="C40" s="17">
        <v>0</v>
      </c>
      <c r="D40" s="18"/>
      <c r="E40" s="17">
        <v>0</v>
      </c>
      <c r="F40" s="3">
        <v>0</v>
      </c>
      <c r="G40" s="3"/>
      <c r="H40" s="3"/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f>M40+N40</f>
        <v>0</v>
      </c>
      <c r="P40" s="32">
        <v>0</v>
      </c>
      <c r="Q40" s="19">
        <v>0</v>
      </c>
      <c r="R40" s="19">
        <v>0</v>
      </c>
      <c r="S40" s="19"/>
      <c r="T40" s="17">
        <v>0</v>
      </c>
      <c r="U40" s="19">
        <v>0</v>
      </c>
      <c r="V40" s="19"/>
      <c r="W40" s="19"/>
      <c r="X40" s="17">
        <v>0</v>
      </c>
      <c r="Y40" s="19">
        <v>0</v>
      </c>
      <c r="Z40" s="19"/>
      <c r="AA40" s="17">
        <v>0</v>
      </c>
      <c r="AB40" s="17">
        <v>0</v>
      </c>
      <c r="AC40" s="17">
        <f t="shared" si="8"/>
        <v>0</v>
      </c>
      <c r="AD40" s="22">
        <f t="shared" si="9"/>
        <v>0</v>
      </c>
      <c r="AE40" s="5">
        <v>0</v>
      </c>
      <c r="AF40" s="5"/>
      <c r="AG40" s="5"/>
      <c r="AH40" s="5">
        <f>AE40+AF40+AG40</f>
        <v>0</v>
      </c>
      <c r="AI40" s="7">
        <v>1537.95</v>
      </c>
      <c r="AJ40" s="7"/>
      <c r="AK40" s="7">
        <f t="shared" si="11"/>
        <v>1537.95</v>
      </c>
      <c r="AL40" s="7">
        <v>1537.95</v>
      </c>
      <c r="AM40" s="22">
        <f t="shared" si="12"/>
        <v>3075.9</v>
      </c>
      <c r="AN40" s="7">
        <v>1677.15</v>
      </c>
      <c r="AO40" s="7">
        <v>1677.15</v>
      </c>
      <c r="AP40" s="7">
        <v>1066.66</v>
      </c>
      <c r="AQ40" s="22">
        <f>AN40+AO40+AP40</f>
        <v>4420.96</v>
      </c>
      <c r="AR40" s="35">
        <f>P40+AD40+AM40+AQ40</f>
        <v>7496.860000000001</v>
      </c>
    </row>
    <row r="41" spans="2:44" ht="15">
      <c r="B41" s="12" t="s">
        <v>37</v>
      </c>
      <c r="C41" s="17">
        <v>1615.96</v>
      </c>
      <c r="D41" s="18"/>
      <c r="E41" s="17">
        <f t="shared" si="0"/>
        <v>1615.96</v>
      </c>
      <c r="F41" s="3">
        <v>1576.64</v>
      </c>
      <c r="G41" s="3"/>
      <c r="H41" s="3"/>
      <c r="I41" s="7">
        <f t="shared" si="1"/>
        <v>1576.64</v>
      </c>
      <c r="J41" s="7">
        <v>1576.64</v>
      </c>
      <c r="K41" s="7">
        <v>57.54</v>
      </c>
      <c r="L41" s="7"/>
      <c r="M41" s="7">
        <f t="shared" si="2"/>
        <v>1634.18</v>
      </c>
      <c r="N41" s="7">
        <v>-41.78</v>
      </c>
      <c r="O41" s="7">
        <f t="shared" si="3"/>
        <v>1592.4</v>
      </c>
      <c r="P41" s="32">
        <f t="shared" si="4"/>
        <v>4785.000000000001</v>
      </c>
      <c r="Q41" s="28">
        <v>1538</v>
      </c>
      <c r="R41" s="28">
        <v>0</v>
      </c>
      <c r="S41" s="28"/>
      <c r="T41" s="17">
        <f t="shared" si="5"/>
        <v>1538</v>
      </c>
      <c r="U41" s="28">
        <v>1538</v>
      </c>
      <c r="V41" s="28"/>
      <c r="W41" s="28"/>
      <c r="X41" s="17">
        <f t="shared" si="6"/>
        <v>1538</v>
      </c>
      <c r="Y41" s="19">
        <v>1537.14</v>
      </c>
      <c r="Z41" s="19"/>
      <c r="AA41" s="17">
        <f t="shared" si="7"/>
        <v>1537.14</v>
      </c>
      <c r="AB41" s="17">
        <v>-3251.14</v>
      </c>
      <c r="AC41" s="17">
        <f t="shared" si="8"/>
        <v>-1713.9999999999998</v>
      </c>
      <c r="AD41" s="22">
        <f t="shared" si="9"/>
        <v>1362.0000000000002</v>
      </c>
      <c r="AE41" s="5">
        <v>1557.18</v>
      </c>
      <c r="AF41" s="5">
        <v>0</v>
      </c>
      <c r="AG41" s="5"/>
      <c r="AH41" s="5">
        <f>AE41+AF41+AG41</f>
        <v>1557.18</v>
      </c>
      <c r="AI41" s="7">
        <v>1537.95</v>
      </c>
      <c r="AJ41" s="7"/>
      <c r="AK41" s="7">
        <f t="shared" si="11"/>
        <v>1537.95</v>
      </c>
      <c r="AL41" s="7">
        <v>1537.95</v>
      </c>
      <c r="AM41" s="22">
        <f t="shared" si="12"/>
        <v>4633.08</v>
      </c>
      <c r="AN41" s="7">
        <v>1677.15</v>
      </c>
      <c r="AO41" s="7">
        <v>1677.15</v>
      </c>
      <c r="AP41" s="7">
        <v>1066.66</v>
      </c>
      <c r="AQ41" s="22">
        <f t="shared" si="13"/>
        <v>4420.96</v>
      </c>
      <c r="AR41" s="35">
        <f t="shared" si="14"/>
        <v>15201.04</v>
      </c>
    </row>
    <row r="42" spans="2:44" ht="15">
      <c r="B42" s="12" t="s">
        <v>38</v>
      </c>
      <c r="C42" s="17">
        <v>1615.96</v>
      </c>
      <c r="D42" s="18"/>
      <c r="E42" s="17">
        <f t="shared" si="0"/>
        <v>1615.96</v>
      </c>
      <c r="F42" s="3">
        <v>1576.64</v>
      </c>
      <c r="G42" s="3"/>
      <c r="H42" s="3"/>
      <c r="I42" s="7">
        <f t="shared" si="1"/>
        <v>1576.64</v>
      </c>
      <c r="J42" s="7">
        <v>1576.64</v>
      </c>
      <c r="K42" s="7">
        <v>57.54</v>
      </c>
      <c r="L42" s="7"/>
      <c r="M42" s="7">
        <f t="shared" si="2"/>
        <v>1634.18</v>
      </c>
      <c r="N42" s="7">
        <v>-964.78</v>
      </c>
      <c r="O42" s="7">
        <f t="shared" si="3"/>
        <v>669.4000000000001</v>
      </c>
      <c r="P42" s="32">
        <f t="shared" si="4"/>
        <v>3862.000000000001</v>
      </c>
      <c r="Q42" s="28">
        <v>1538</v>
      </c>
      <c r="R42" s="28">
        <v>0</v>
      </c>
      <c r="S42" s="28"/>
      <c r="T42" s="17">
        <f t="shared" si="5"/>
        <v>1538</v>
      </c>
      <c r="U42" s="28">
        <v>1538</v>
      </c>
      <c r="V42" s="28"/>
      <c r="W42" s="28"/>
      <c r="X42" s="17">
        <f t="shared" si="6"/>
        <v>1538</v>
      </c>
      <c r="Y42" s="19">
        <v>1537.14</v>
      </c>
      <c r="Z42" s="19"/>
      <c r="AA42" s="17">
        <f t="shared" si="7"/>
        <v>1537.14</v>
      </c>
      <c r="AB42" s="17">
        <v>-574.14</v>
      </c>
      <c r="AC42" s="17">
        <f t="shared" si="8"/>
        <v>963.0000000000001</v>
      </c>
      <c r="AD42" s="22">
        <f t="shared" si="9"/>
        <v>4039</v>
      </c>
      <c r="AE42" s="5">
        <v>1557.18</v>
      </c>
      <c r="AF42" s="5">
        <v>0</v>
      </c>
      <c r="AG42" s="5"/>
      <c r="AH42" s="5">
        <f>AE42+AF42+AG42</f>
        <v>1557.18</v>
      </c>
      <c r="AI42" s="7">
        <v>1537.95</v>
      </c>
      <c r="AJ42" s="7"/>
      <c r="AK42" s="7">
        <f t="shared" si="11"/>
        <v>1537.95</v>
      </c>
      <c r="AL42" s="7">
        <v>1537.95</v>
      </c>
      <c r="AM42" s="22">
        <f t="shared" si="12"/>
        <v>4633.08</v>
      </c>
      <c r="AN42" s="7">
        <v>1677.15</v>
      </c>
      <c r="AO42" s="7">
        <v>1677.15</v>
      </c>
      <c r="AP42" s="7">
        <v>1066.66</v>
      </c>
      <c r="AQ42" s="22">
        <f t="shared" si="13"/>
        <v>4420.96</v>
      </c>
      <c r="AR42" s="35">
        <f t="shared" si="14"/>
        <v>16955.04</v>
      </c>
    </row>
    <row r="43" spans="2:44" ht="15">
      <c r="B43" s="6" t="s">
        <v>23</v>
      </c>
      <c r="C43" s="17">
        <v>2019.95</v>
      </c>
      <c r="D43" s="18"/>
      <c r="E43" s="17">
        <f>C43+D43</f>
        <v>2019.95</v>
      </c>
      <c r="F43" s="3">
        <v>1970.8</v>
      </c>
      <c r="G43" s="3"/>
      <c r="H43" s="3"/>
      <c r="I43" s="7">
        <f>F43+G43+H43</f>
        <v>1970.8</v>
      </c>
      <c r="J43" s="7">
        <v>1970.8</v>
      </c>
      <c r="K43" s="7">
        <v>71.93</v>
      </c>
      <c r="L43" s="7"/>
      <c r="M43" s="7">
        <f>J43+K43+L43</f>
        <v>2042.73</v>
      </c>
      <c r="N43" s="7">
        <v>-24.48</v>
      </c>
      <c r="O43" s="7">
        <f>M43+N43</f>
        <v>2018.25</v>
      </c>
      <c r="P43" s="32">
        <f>E43+I43+M43+N43</f>
        <v>6009</v>
      </c>
      <c r="Q43" s="19">
        <v>1922</v>
      </c>
      <c r="R43" s="19">
        <v>86.89</v>
      </c>
      <c r="S43" s="19">
        <v>44.11</v>
      </c>
      <c r="T43" s="17">
        <f>Q43+R43+S43</f>
        <v>2053</v>
      </c>
      <c r="U43" s="19">
        <v>1922</v>
      </c>
      <c r="V43" s="19">
        <v>-44.11</v>
      </c>
      <c r="W43" s="19">
        <v>42.11</v>
      </c>
      <c r="X43" s="17">
        <f>U43+V43+W43</f>
        <v>1920</v>
      </c>
      <c r="Y43" s="19">
        <v>1922.42</v>
      </c>
      <c r="Z43" s="19">
        <v>-42.11</v>
      </c>
      <c r="AA43" s="17">
        <f>Y43+Z43</f>
        <v>1880.3100000000002</v>
      </c>
      <c r="AB43" s="17">
        <v>-38.31</v>
      </c>
      <c r="AC43" s="17">
        <f t="shared" si="8"/>
        <v>1842.0000000000002</v>
      </c>
      <c r="AD43" s="22">
        <f t="shared" si="9"/>
        <v>5815</v>
      </c>
      <c r="AE43" s="5">
        <v>1946.47</v>
      </c>
      <c r="AF43" s="5">
        <v>346.07</v>
      </c>
      <c r="AG43" s="5"/>
      <c r="AH43" s="5">
        <f>AE43+AF43+AG43</f>
        <v>2292.54</v>
      </c>
      <c r="AI43" s="7">
        <v>1922.43</v>
      </c>
      <c r="AJ43" s="7"/>
      <c r="AK43" s="7">
        <f t="shared" si="11"/>
        <v>1922.43</v>
      </c>
      <c r="AL43" s="7">
        <v>1922.43</v>
      </c>
      <c r="AM43" s="22">
        <f t="shared" si="12"/>
        <v>6137.400000000001</v>
      </c>
      <c r="AN43" s="7">
        <v>2096.44</v>
      </c>
      <c r="AO43" s="7">
        <v>2096.44</v>
      </c>
      <c r="AP43" s="7">
        <v>1333.33</v>
      </c>
      <c r="AQ43" s="22">
        <f>AN43+AO43+AP43</f>
        <v>5526.21</v>
      </c>
      <c r="AR43" s="35">
        <f>P43+AD43+AM43+AQ43</f>
        <v>23487.61</v>
      </c>
    </row>
    <row r="44" spans="2:44" s="27" customFormat="1" ht="15">
      <c r="B44" s="8" t="s">
        <v>40</v>
      </c>
      <c r="C44" s="20">
        <f>SUM(C45:C47)</f>
        <v>4039.9</v>
      </c>
      <c r="D44" s="21"/>
      <c r="E44" s="22">
        <f t="shared" si="0"/>
        <v>4039.9</v>
      </c>
      <c r="F44" s="23">
        <f aca="true" t="shared" si="19" ref="F44:P44">SUM(F45:F47)</f>
        <v>5912.4</v>
      </c>
      <c r="G44" s="23">
        <f t="shared" si="19"/>
        <v>-2956.2</v>
      </c>
      <c r="H44" s="23"/>
      <c r="I44" s="24">
        <f t="shared" si="1"/>
        <v>2956.2</v>
      </c>
      <c r="J44" s="25">
        <f t="shared" si="19"/>
        <v>5912.4</v>
      </c>
      <c r="K44" s="25">
        <f t="shared" si="19"/>
        <v>215.79000000000002</v>
      </c>
      <c r="L44" s="26">
        <f t="shared" si="19"/>
        <v>0</v>
      </c>
      <c r="M44" s="26">
        <f t="shared" si="19"/>
        <v>6128.1900000000005</v>
      </c>
      <c r="N44" s="26">
        <f t="shared" si="19"/>
        <v>-12.690000000000001</v>
      </c>
      <c r="O44" s="24">
        <f t="shared" si="3"/>
        <v>6115.500000000001</v>
      </c>
      <c r="P44" s="26">
        <f t="shared" si="19"/>
        <v>13111.6</v>
      </c>
      <c r="Q44" s="26">
        <f>SUM(Q45:Q47)</f>
        <v>5766</v>
      </c>
      <c r="R44" s="26">
        <f>SUM(R45:R47)</f>
        <v>260.67</v>
      </c>
      <c r="S44" s="26"/>
      <c r="T44" s="22">
        <f t="shared" si="5"/>
        <v>6026.67</v>
      </c>
      <c r="U44" s="26">
        <f>SUM(U45:U47)</f>
        <v>5766</v>
      </c>
      <c r="V44" s="26"/>
      <c r="W44" s="26"/>
      <c r="X44" s="22">
        <f t="shared" si="6"/>
        <v>5766</v>
      </c>
      <c r="Y44" s="26">
        <f>SUM(Y45:Y47)</f>
        <v>5767.26</v>
      </c>
      <c r="Z44" s="26"/>
      <c r="AA44" s="11">
        <f t="shared" si="7"/>
        <v>5767.26</v>
      </c>
      <c r="AB44" s="11">
        <f>SUM(AB45:AB47)</f>
        <v>-24.130000000000003</v>
      </c>
      <c r="AC44" s="22">
        <f t="shared" si="8"/>
        <v>5743.13</v>
      </c>
      <c r="AD44" s="22">
        <f t="shared" si="9"/>
        <v>17535.8</v>
      </c>
      <c r="AE44" s="9">
        <f aca="true" t="shared" si="20" ref="AE44:AR44">SUM(AE45:AE47)</f>
        <v>5839.41</v>
      </c>
      <c r="AF44" s="9">
        <f t="shared" si="20"/>
        <v>1038.21</v>
      </c>
      <c r="AG44" s="9"/>
      <c r="AH44" s="9">
        <f t="shared" si="20"/>
        <v>6877.62</v>
      </c>
      <c r="AI44" s="9">
        <f t="shared" si="20"/>
        <v>5767.29</v>
      </c>
      <c r="AJ44" s="9"/>
      <c r="AK44" s="24">
        <f t="shared" si="11"/>
        <v>5767.29</v>
      </c>
      <c r="AL44" s="9">
        <f t="shared" si="20"/>
        <v>5767.29</v>
      </c>
      <c r="AM44" s="22">
        <f t="shared" si="12"/>
        <v>18412.2</v>
      </c>
      <c r="AN44" s="9">
        <f t="shared" si="20"/>
        <v>6289.32</v>
      </c>
      <c r="AO44" s="9">
        <f t="shared" si="20"/>
        <v>6289.32</v>
      </c>
      <c r="AP44" s="9">
        <f t="shared" si="20"/>
        <v>3999.99</v>
      </c>
      <c r="AQ44" s="9">
        <f t="shared" si="20"/>
        <v>16578.63</v>
      </c>
      <c r="AR44" s="9">
        <f t="shared" si="20"/>
        <v>65638.23000000001</v>
      </c>
    </row>
    <row r="45" spans="2:44" ht="15">
      <c r="B45" s="10" t="s">
        <v>41</v>
      </c>
      <c r="C45" s="17">
        <v>2019.95</v>
      </c>
      <c r="D45" s="18"/>
      <c r="E45" s="17">
        <f t="shared" si="0"/>
        <v>2019.95</v>
      </c>
      <c r="F45" s="3">
        <v>1970.8</v>
      </c>
      <c r="G45" s="3">
        <v>-985.4</v>
      </c>
      <c r="H45" s="3"/>
      <c r="I45" s="7">
        <f t="shared" si="1"/>
        <v>985.4</v>
      </c>
      <c r="J45" s="7">
        <v>1970.8</v>
      </c>
      <c r="K45" s="7">
        <v>71.93</v>
      </c>
      <c r="L45" s="7"/>
      <c r="M45" s="7">
        <f t="shared" si="2"/>
        <v>2042.73</v>
      </c>
      <c r="N45" s="7">
        <v>-11.48</v>
      </c>
      <c r="O45" s="7">
        <f t="shared" si="3"/>
        <v>2031.25</v>
      </c>
      <c r="P45" s="32">
        <f t="shared" si="4"/>
        <v>5036.6</v>
      </c>
      <c r="Q45" s="19">
        <v>1922</v>
      </c>
      <c r="R45" s="19">
        <v>86.89</v>
      </c>
      <c r="S45" s="19"/>
      <c r="T45" s="17">
        <f t="shared" si="5"/>
        <v>2008.89</v>
      </c>
      <c r="U45" s="19">
        <v>1922</v>
      </c>
      <c r="V45" s="19"/>
      <c r="W45" s="19"/>
      <c r="X45" s="17">
        <f t="shared" si="6"/>
        <v>1922</v>
      </c>
      <c r="Y45" s="19">
        <v>1922.42</v>
      </c>
      <c r="Z45" s="19"/>
      <c r="AA45" s="17">
        <f t="shared" si="7"/>
        <v>1922.42</v>
      </c>
      <c r="AB45" s="17">
        <v>-6.51</v>
      </c>
      <c r="AC45" s="17">
        <f t="shared" si="8"/>
        <v>1915.91</v>
      </c>
      <c r="AD45" s="22">
        <f t="shared" si="9"/>
        <v>5846.8</v>
      </c>
      <c r="AE45" s="5">
        <v>1946.47</v>
      </c>
      <c r="AF45" s="5">
        <v>346.07</v>
      </c>
      <c r="AG45" s="5"/>
      <c r="AH45" s="5">
        <f>AE45+AF45+AG45</f>
        <v>2292.54</v>
      </c>
      <c r="AI45" s="7">
        <v>1922.43</v>
      </c>
      <c r="AJ45" s="7"/>
      <c r="AK45" s="7">
        <f t="shared" si="11"/>
        <v>1922.43</v>
      </c>
      <c r="AL45" s="7">
        <v>1922.43</v>
      </c>
      <c r="AM45" s="22">
        <f t="shared" si="12"/>
        <v>6137.400000000001</v>
      </c>
      <c r="AN45" s="7">
        <v>2096.44</v>
      </c>
      <c r="AO45" s="7">
        <v>2096.44</v>
      </c>
      <c r="AP45" s="7">
        <v>1333.33</v>
      </c>
      <c r="AQ45" s="22">
        <f t="shared" si="13"/>
        <v>5526.21</v>
      </c>
      <c r="AR45" s="35">
        <f t="shared" si="14"/>
        <v>22547.010000000002</v>
      </c>
    </row>
    <row r="46" spans="2:44" ht="15">
      <c r="B46" s="10" t="s">
        <v>42</v>
      </c>
      <c r="C46" s="17">
        <v>2019.95</v>
      </c>
      <c r="D46" s="18"/>
      <c r="E46" s="17">
        <f t="shared" si="0"/>
        <v>2019.95</v>
      </c>
      <c r="F46" s="3">
        <v>1970.8</v>
      </c>
      <c r="G46" s="3">
        <v>-985.4</v>
      </c>
      <c r="H46" s="3"/>
      <c r="I46" s="7">
        <f t="shared" si="1"/>
        <v>985.4</v>
      </c>
      <c r="J46" s="7">
        <v>1970.8</v>
      </c>
      <c r="K46" s="7">
        <v>71.93</v>
      </c>
      <c r="L46" s="7"/>
      <c r="M46" s="7">
        <f t="shared" si="2"/>
        <v>2042.73</v>
      </c>
      <c r="N46" s="7">
        <v>-1.08</v>
      </c>
      <c r="O46" s="7">
        <f t="shared" si="3"/>
        <v>2041.65</v>
      </c>
      <c r="P46" s="32">
        <f t="shared" si="4"/>
        <v>5047</v>
      </c>
      <c r="Q46" s="19">
        <v>1922</v>
      </c>
      <c r="R46" s="19">
        <v>86.89</v>
      </c>
      <c r="S46" s="19"/>
      <c r="T46" s="17">
        <f t="shared" si="5"/>
        <v>2008.89</v>
      </c>
      <c r="U46" s="19">
        <v>1922</v>
      </c>
      <c r="V46" s="19"/>
      <c r="W46" s="19"/>
      <c r="X46" s="17">
        <f t="shared" si="6"/>
        <v>1922</v>
      </c>
      <c r="Y46" s="19">
        <v>1922.42</v>
      </c>
      <c r="Z46" s="19"/>
      <c r="AA46" s="17">
        <f t="shared" si="7"/>
        <v>1922.42</v>
      </c>
      <c r="AB46" s="17">
        <v>-3.31</v>
      </c>
      <c r="AC46" s="17">
        <f t="shared" si="8"/>
        <v>1919.1100000000001</v>
      </c>
      <c r="AD46" s="22">
        <f t="shared" si="9"/>
        <v>5850</v>
      </c>
      <c r="AE46" s="5">
        <v>1946.47</v>
      </c>
      <c r="AF46" s="5">
        <v>346.07</v>
      </c>
      <c r="AG46" s="5"/>
      <c r="AH46" s="5">
        <f>AE46+AF46+AG46</f>
        <v>2292.54</v>
      </c>
      <c r="AI46" s="7">
        <v>1922.43</v>
      </c>
      <c r="AJ46" s="7"/>
      <c r="AK46" s="7">
        <f t="shared" si="11"/>
        <v>1922.43</v>
      </c>
      <c r="AL46" s="7">
        <v>1922.43</v>
      </c>
      <c r="AM46" s="22">
        <f t="shared" si="12"/>
        <v>6137.400000000001</v>
      </c>
      <c r="AN46" s="7">
        <v>2096.44</v>
      </c>
      <c r="AO46" s="7">
        <v>2096.44</v>
      </c>
      <c r="AP46" s="7">
        <v>1333.33</v>
      </c>
      <c r="AQ46" s="22">
        <f t="shared" si="13"/>
        <v>5526.21</v>
      </c>
      <c r="AR46" s="35">
        <f t="shared" si="14"/>
        <v>22560.61</v>
      </c>
    </row>
    <row r="47" spans="2:44" ht="15">
      <c r="B47" s="10" t="s">
        <v>43</v>
      </c>
      <c r="C47" s="17">
        <v>0</v>
      </c>
      <c r="D47" s="18"/>
      <c r="E47" s="17">
        <f t="shared" si="0"/>
        <v>0</v>
      </c>
      <c r="F47" s="3">
        <v>1970.8</v>
      </c>
      <c r="G47" s="3">
        <v>-985.4</v>
      </c>
      <c r="H47" s="3"/>
      <c r="I47" s="7">
        <f t="shared" si="1"/>
        <v>985.4</v>
      </c>
      <c r="J47" s="7">
        <v>1970.8</v>
      </c>
      <c r="K47" s="7">
        <v>71.93</v>
      </c>
      <c r="L47" s="7"/>
      <c r="M47" s="7">
        <f t="shared" si="2"/>
        <v>2042.73</v>
      </c>
      <c r="N47" s="7">
        <v>-0.13</v>
      </c>
      <c r="O47" s="7">
        <f t="shared" si="3"/>
        <v>2042.6</v>
      </c>
      <c r="P47" s="32">
        <f t="shared" si="4"/>
        <v>3028</v>
      </c>
      <c r="Q47" s="19">
        <v>1922</v>
      </c>
      <c r="R47" s="19">
        <v>86.89</v>
      </c>
      <c r="S47" s="19"/>
      <c r="T47" s="17">
        <f t="shared" si="5"/>
        <v>2008.89</v>
      </c>
      <c r="U47" s="19">
        <v>1922</v>
      </c>
      <c r="V47" s="19"/>
      <c r="W47" s="19"/>
      <c r="X47" s="17">
        <f t="shared" si="6"/>
        <v>1922</v>
      </c>
      <c r="Y47" s="19">
        <v>1922.42</v>
      </c>
      <c r="Z47" s="19"/>
      <c r="AA47" s="17">
        <f t="shared" si="7"/>
        <v>1922.42</v>
      </c>
      <c r="AB47" s="17">
        <v>-14.31</v>
      </c>
      <c r="AC47" s="17">
        <f t="shared" si="8"/>
        <v>1908.1100000000001</v>
      </c>
      <c r="AD47" s="22">
        <f t="shared" si="9"/>
        <v>5839</v>
      </c>
      <c r="AE47" s="5">
        <v>1946.47</v>
      </c>
      <c r="AF47" s="5">
        <v>346.07</v>
      </c>
      <c r="AG47" s="5"/>
      <c r="AH47" s="5">
        <f>AE47+AF47+AG47</f>
        <v>2292.54</v>
      </c>
      <c r="AI47" s="7">
        <v>1922.43</v>
      </c>
      <c r="AJ47" s="7"/>
      <c r="AK47" s="7">
        <f t="shared" si="11"/>
        <v>1922.43</v>
      </c>
      <c r="AL47" s="7">
        <v>1922.43</v>
      </c>
      <c r="AM47" s="22">
        <f t="shared" si="12"/>
        <v>6137.400000000001</v>
      </c>
      <c r="AN47" s="7">
        <v>2096.44</v>
      </c>
      <c r="AO47" s="7">
        <v>2096.44</v>
      </c>
      <c r="AP47" s="7">
        <v>1333.33</v>
      </c>
      <c r="AQ47" s="22">
        <f t="shared" si="13"/>
        <v>5526.21</v>
      </c>
      <c r="AR47" s="35">
        <f t="shared" si="14"/>
        <v>20530.61</v>
      </c>
    </row>
    <row r="48" spans="2:44" ht="15">
      <c r="B48" s="6" t="s">
        <v>49</v>
      </c>
      <c r="C48" s="17">
        <v>0</v>
      </c>
      <c r="D48" s="18"/>
      <c r="E48" s="17">
        <f t="shared" si="0"/>
        <v>0</v>
      </c>
      <c r="F48" s="3">
        <v>0</v>
      </c>
      <c r="G48" s="3"/>
      <c r="H48" s="3"/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f>M48+N48</f>
        <v>0</v>
      </c>
      <c r="P48" s="32">
        <v>0</v>
      </c>
      <c r="Q48" s="19">
        <v>0</v>
      </c>
      <c r="R48" s="19">
        <v>0</v>
      </c>
      <c r="S48" s="19"/>
      <c r="T48" s="17">
        <v>0</v>
      </c>
      <c r="U48" s="19">
        <v>0</v>
      </c>
      <c r="V48" s="19"/>
      <c r="W48" s="19"/>
      <c r="X48" s="17">
        <v>0</v>
      </c>
      <c r="Y48" s="19">
        <v>0</v>
      </c>
      <c r="Z48" s="19"/>
      <c r="AA48" s="17">
        <v>0</v>
      </c>
      <c r="AB48" s="17">
        <v>0</v>
      </c>
      <c r="AC48" s="17">
        <f t="shared" si="8"/>
        <v>0</v>
      </c>
      <c r="AD48" s="22">
        <f t="shared" si="9"/>
        <v>0</v>
      </c>
      <c r="AE48" s="5">
        <v>0</v>
      </c>
      <c r="AF48" s="5"/>
      <c r="AG48" s="5"/>
      <c r="AH48" s="5">
        <f>AE48+AF48+AG48</f>
        <v>0</v>
      </c>
      <c r="AI48" s="7">
        <v>1537.95</v>
      </c>
      <c r="AJ48" s="7"/>
      <c r="AK48" s="7">
        <f t="shared" si="11"/>
        <v>1537.95</v>
      </c>
      <c r="AL48" s="7">
        <v>1537.95</v>
      </c>
      <c r="AM48" s="22">
        <f t="shared" si="12"/>
        <v>3075.9</v>
      </c>
      <c r="AN48" s="7">
        <v>1677.15</v>
      </c>
      <c r="AO48" s="7">
        <v>1677.15</v>
      </c>
      <c r="AP48" s="7">
        <v>1066.66</v>
      </c>
      <c r="AQ48" s="22">
        <f>AN48+AO48+AP48</f>
        <v>4420.96</v>
      </c>
      <c r="AR48" s="35">
        <f>P48+AD48+AM48+AQ48</f>
        <v>7496.860000000001</v>
      </c>
    </row>
    <row r="49" spans="2:44" ht="15">
      <c r="B49" s="6" t="s">
        <v>44</v>
      </c>
      <c r="C49" s="17">
        <v>3029.93</v>
      </c>
      <c r="D49" s="18"/>
      <c r="E49" s="17">
        <f t="shared" si="0"/>
        <v>3029.93</v>
      </c>
      <c r="F49" s="3">
        <v>2956.2</v>
      </c>
      <c r="G49" s="3"/>
      <c r="H49" s="3"/>
      <c r="I49" s="7">
        <f t="shared" si="1"/>
        <v>2956.2</v>
      </c>
      <c r="J49" s="7">
        <v>2956.2</v>
      </c>
      <c r="K49" s="7">
        <v>107.9</v>
      </c>
      <c r="L49" s="7"/>
      <c r="M49" s="7">
        <f t="shared" si="2"/>
        <v>3064.1</v>
      </c>
      <c r="N49" s="7">
        <v>-5.63</v>
      </c>
      <c r="O49" s="7">
        <f t="shared" si="3"/>
        <v>3058.47</v>
      </c>
      <c r="P49" s="32">
        <f t="shared" si="4"/>
        <v>9044.6</v>
      </c>
      <c r="Q49" s="19">
        <v>2884</v>
      </c>
      <c r="R49" s="19">
        <v>130.34</v>
      </c>
      <c r="S49" s="19"/>
      <c r="T49" s="17">
        <f t="shared" si="5"/>
        <v>3014.34</v>
      </c>
      <c r="U49" s="19">
        <v>2884</v>
      </c>
      <c r="V49" s="19"/>
      <c r="W49" s="19">
        <v>196</v>
      </c>
      <c r="X49" s="17">
        <f t="shared" si="6"/>
        <v>3080</v>
      </c>
      <c r="Y49" s="19">
        <v>2881.63</v>
      </c>
      <c r="Z49" s="19">
        <v>-196</v>
      </c>
      <c r="AA49" s="17">
        <f t="shared" si="7"/>
        <v>2685.63</v>
      </c>
      <c r="AB49" s="17">
        <v>-2.37</v>
      </c>
      <c r="AC49" s="17">
        <f t="shared" si="8"/>
        <v>2683.26</v>
      </c>
      <c r="AD49" s="22">
        <f t="shared" si="9"/>
        <v>8777.6</v>
      </c>
      <c r="AE49" s="5">
        <v>2919.71</v>
      </c>
      <c r="AF49" s="5">
        <v>519.11</v>
      </c>
      <c r="AG49" s="5"/>
      <c r="AH49" s="5">
        <f>AE49+AF49+AG49</f>
        <v>3438.82</v>
      </c>
      <c r="AI49" s="7">
        <v>2883.65</v>
      </c>
      <c r="AJ49" s="7"/>
      <c r="AK49" s="7">
        <f t="shared" si="11"/>
        <v>2883.65</v>
      </c>
      <c r="AL49" s="7">
        <v>2883.65</v>
      </c>
      <c r="AM49" s="22">
        <f t="shared" si="12"/>
        <v>9206.12</v>
      </c>
      <c r="AN49" s="7">
        <v>3144.66</v>
      </c>
      <c r="AO49" s="7">
        <v>3144.65</v>
      </c>
      <c r="AP49" s="7">
        <v>2000</v>
      </c>
      <c r="AQ49" s="22">
        <f t="shared" si="13"/>
        <v>8289.31</v>
      </c>
      <c r="AR49" s="35">
        <f t="shared" si="14"/>
        <v>35317.63</v>
      </c>
    </row>
    <row r="50" spans="2:44" s="1" customFormat="1" ht="14.25" customHeight="1">
      <c r="B50" s="13"/>
      <c r="C50" s="14">
        <f aca="true" t="shared" si="21" ref="C50:AR50">SUM(C5:C49)-C36-C39-C44</f>
        <v>81000.00000000001</v>
      </c>
      <c r="D50" s="14">
        <f t="shared" si="21"/>
        <v>711.24</v>
      </c>
      <c r="E50" s="14">
        <f t="shared" si="21"/>
        <v>81711.24000000002</v>
      </c>
      <c r="F50" s="14">
        <f t="shared" si="21"/>
        <v>81000</v>
      </c>
      <c r="G50" s="14">
        <f t="shared" si="21"/>
        <v>-3667.4399999999987</v>
      </c>
      <c r="H50" s="14">
        <f t="shared" si="21"/>
        <v>526.5</v>
      </c>
      <c r="I50" s="14">
        <f t="shared" si="21"/>
        <v>77859.05999999997</v>
      </c>
      <c r="J50" s="14">
        <f t="shared" si="21"/>
        <v>81000</v>
      </c>
      <c r="K50" s="14">
        <f t="shared" si="21"/>
        <v>2956.1999999999994</v>
      </c>
      <c r="L50" s="14">
        <f t="shared" si="21"/>
        <v>-526.5</v>
      </c>
      <c r="M50" s="14">
        <f t="shared" si="21"/>
        <v>83429.69999999994</v>
      </c>
      <c r="N50" s="14">
        <f t="shared" si="21"/>
        <v>-2650.1999999999994</v>
      </c>
      <c r="O50" s="14">
        <f t="shared" si="21"/>
        <v>80779.5</v>
      </c>
      <c r="P50" s="32">
        <f t="shared" si="21"/>
        <v>240349.80000000002</v>
      </c>
      <c r="Q50" s="14">
        <f t="shared" si="21"/>
        <v>79012</v>
      </c>
      <c r="R50" s="14">
        <f t="shared" si="21"/>
        <v>2650.2</v>
      </c>
      <c r="S50" s="14">
        <f t="shared" si="21"/>
        <v>722.28</v>
      </c>
      <c r="T50" s="14">
        <f t="shared" si="21"/>
        <v>82384.48</v>
      </c>
      <c r="U50" s="14">
        <f t="shared" si="21"/>
        <v>79012</v>
      </c>
      <c r="V50" s="14">
        <f t="shared" si="21"/>
        <v>-722.28</v>
      </c>
      <c r="W50" s="14">
        <f t="shared" si="21"/>
        <v>1331.4799999999998</v>
      </c>
      <c r="X50" s="14">
        <f t="shared" si="21"/>
        <v>79621.20000000001</v>
      </c>
      <c r="Y50" s="14">
        <f t="shared" si="21"/>
        <v>78975.99999999997</v>
      </c>
      <c r="Z50" s="14">
        <f t="shared" si="21"/>
        <v>-1331.4799999999998</v>
      </c>
      <c r="AA50" s="14">
        <f t="shared" si="21"/>
        <v>77644.51999999997</v>
      </c>
      <c r="AB50" s="14">
        <f t="shared" si="21"/>
        <v>-9136.199999999999</v>
      </c>
      <c r="AC50" s="14">
        <f t="shared" si="21"/>
        <v>68508.31999999999</v>
      </c>
      <c r="AD50" s="32">
        <f t="shared" si="21"/>
        <v>230514</v>
      </c>
      <c r="AE50" s="14">
        <f t="shared" si="21"/>
        <v>80000</v>
      </c>
      <c r="AF50" s="14">
        <f t="shared" si="21"/>
        <v>9136.199999999997</v>
      </c>
      <c r="AG50" s="14">
        <f t="shared" si="21"/>
        <v>639.87</v>
      </c>
      <c r="AH50" s="14">
        <f t="shared" si="21"/>
        <v>89776.06999999996</v>
      </c>
      <c r="AI50" s="14">
        <f t="shared" si="21"/>
        <v>91700.08999999992</v>
      </c>
      <c r="AJ50" s="14">
        <f t="shared" si="21"/>
        <v>-639.87</v>
      </c>
      <c r="AK50" s="14">
        <f t="shared" si="21"/>
        <v>91060.21999999993</v>
      </c>
      <c r="AL50" s="14">
        <f t="shared" si="21"/>
        <v>91700.07999999991</v>
      </c>
      <c r="AM50" s="32">
        <f t="shared" si="21"/>
        <v>272536.37000000005</v>
      </c>
      <c r="AN50" s="14">
        <f t="shared" si="21"/>
        <v>100000.00999999998</v>
      </c>
      <c r="AO50" s="14">
        <f t="shared" si="21"/>
        <v>99999.99999999994</v>
      </c>
      <c r="AP50" s="14">
        <f t="shared" si="21"/>
        <v>63599.82000000003</v>
      </c>
      <c r="AQ50" s="32">
        <f t="shared" si="21"/>
        <v>263599.8300000001</v>
      </c>
      <c r="AR50" s="32">
        <f t="shared" si="21"/>
        <v>1007000</v>
      </c>
    </row>
    <row r="52" spans="2:11" ht="15">
      <c r="B52" s="40" t="s">
        <v>85</v>
      </c>
      <c r="C52" s="41"/>
      <c r="D52" s="41"/>
      <c r="E52" s="41"/>
      <c r="F52" s="41"/>
      <c r="G52" s="41"/>
      <c r="H52" s="41"/>
      <c r="I52" s="41"/>
      <c r="J52" s="41"/>
      <c r="K52" s="41"/>
    </row>
    <row r="53" spans="2:11" ht="15">
      <c r="B53" s="40" t="s">
        <v>86</v>
      </c>
      <c r="C53" s="41"/>
      <c r="D53" s="41"/>
      <c r="E53" s="41"/>
      <c r="F53" s="41"/>
      <c r="G53" s="41"/>
      <c r="H53" s="41"/>
      <c r="I53" s="40" t="s">
        <v>87</v>
      </c>
      <c r="J53" s="41"/>
      <c r="K53" s="41"/>
    </row>
    <row r="54" spans="2:11" ht="15">
      <c r="B54" s="41"/>
      <c r="C54" s="41"/>
      <c r="D54" s="41"/>
      <c r="E54" s="41"/>
      <c r="F54" s="41"/>
      <c r="G54" s="41"/>
      <c r="H54" s="41"/>
      <c r="I54" s="40" t="s">
        <v>88</v>
      </c>
      <c r="J54" s="41"/>
      <c r="K54" s="41"/>
    </row>
    <row r="55" spans="29:30" ht="15">
      <c r="AC55" t="s">
        <v>50</v>
      </c>
      <c r="AD55" s="2"/>
    </row>
    <row r="56" spans="29:30" ht="15">
      <c r="AC56" t="s">
        <v>51</v>
      </c>
      <c r="AD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2019-08-12T09:59:13Z</dcterms:modified>
  <cp:category/>
  <cp:version/>
  <cp:contentType/>
  <cp:contentStatus/>
</cp:coreProperties>
</file>